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codeName="EstaPasta_de_trabalho"/>
  <mc:AlternateContent xmlns:mc="http://schemas.openxmlformats.org/markup-compatibility/2006">
    <mc:Choice Requires="x15">
      <x15ac:absPath xmlns:x15ac="http://schemas.microsoft.com/office/spreadsheetml/2010/11/ac" url="Z:\LICIT\Coordenadoria Especial de Licitações e Contratos\LICITAÇÕES 2022\TOMADA DE PREÇOS\PROCESSO 13882-2021 - Mercado do Pescador\"/>
    </mc:Choice>
  </mc:AlternateContent>
  <xr:revisionPtr revIDLastSave="0" documentId="8_{7759C1EA-0037-42A7-9CE5-FF68A6F4A740}" xr6:coauthVersionLast="47" xr6:coauthVersionMax="47" xr10:uidLastSave="{00000000-0000-0000-0000-000000000000}"/>
  <bookViews>
    <workbookView xWindow="-120" yWindow="-120" windowWidth="20730" windowHeight="11160" tabRatio="789" xr2:uid="{00000000-000D-0000-FFFF-FFFF00000000}"/>
  </bookViews>
  <sheets>
    <sheet name="II.I" sheetId="32" r:id="rId1"/>
    <sheet name="II.II" sheetId="33" r:id="rId2"/>
    <sheet name="II.III" sheetId="35" r:id="rId3"/>
  </sheets>
  <externalReferences>
    <externalReference r:id="rId4"/>
    <externalReference r:id="rId5"/>
    <externalReference r:id="rId6"/>
    <externalReference r:id="rId7"/>
  </externalReferences>
  <definedNames>
    <definedName name="\0" localSheetId="1">'[1]#REF'!#REF!</definedName>
    <definedName name="\0">'[2]#REF'!#REF!</definedName>
    <definedName name="\a" localSheetId="1">'[1]#REF'!#REF!</definedName>
    <definedName name="\a">'[2]#REF'!#REF!</definedName>
    <definedName name="____est1">'[1]#REF'!#REF!</definedName>
    <definedName name="___est1">'[2]#REF'!#REF!</definedName>
    <definedName name="__est1" localSheetId="1">'[1]#REF'!#REF!</definedName>
    <definedName name="_est1">'[2]#REF'!#REF!</definedName>
    <definedName name="_xlnm.Print_Area" localSheetId="0">II.I!$B$2:$N$327</definedName>
    <definedName name="_xlnm.Print_Area" localSheetId="1">II.II!$B$2:$I$47</definedName>
    <definedName name="_xlnm.Print_Area" localSheetId="2">II.III!$B$2:$N$54</definedName>
    <definedName name="_xlnm.Database" localSheetId="1">'[1]#REF'!$A$2:$C$9469</definedName>
    <definedName name="_xlnm.Database">#REF!</definedName>
    <definedName name="C_" localSheetId="1">'[1]#REF'!#REF!</definedName>
    <definedName name="C_">'[2]#REF'!#REF!</definedName>
    <definedName name="CORRELAÇÃO" localSheetId="1">#REF!</definedName>
    <definedName name="CORRELAÇÃO">#REF!</definedName>
    <definedName name="DATAEMISSAO">#REF!</definedName>
    <definedName name="DATART">#REF!</definedName>
    <definedName name="EMPRESAS">OFFSET([3]Cotações!$B$25,0,0):OFFSET([3]Cotações!$H$29,-1,0)</definedName>
    <definedName name="Import.CR">[4]Dados!$G$8</definedName>
    <definedName name="Import.Município">[4]Dados!$G$7</definedName>
    <definedName name="Import.Proponente">[4]Dados!$G$6</definedName>
    <definedName name="INDICES">[3]Cotações!$B$22:OFFSET([3]Cotações!$I$24,-1,0)</definedName>
    <definedName name="Já_apresentado__a_licitar">#REF!</definedName>
    <definedName name="LOCALIDADE">#REF!</definedName>
    <definedName name="NCOMPOSICOES">0</definedName>
    <definedName name="NCOTACOES">0</definedName>
    <definedName name="NEMPRESAS">3</definedName>
    <definedName name="NINDICES">1</definedName>
    <definedName name="NRELATORIOS">COUNTA([3]Relatórios!$A$1:$A$65536)-2</definedName>
    <definedName name="NumerEmpresa">3</definedName>
    <definedName name="NumerIndice">1</definedName>
    <definedName name="RelatoriosFontes">OFFSET([3]Relatórios!$A$5,1,0,NRELATORIOS)</definedName>
    <definedName name="SENHAGT" hidden="1">"PM2CAIXA"</definedName>
    <definedName name="_xlnm.Print_Titles" localSheetId="0">II.I!$3:$11</definedName>
    <definedName name="_xlnm.Print_Titles" localSheetId="1">II.II!$1:$1</definedName>
    <definedName name="TOTAL1" localSheetId="1">'[1]#REF'!$H$96</definedName>
    <definedName name="TOTAL1">'[2]#REF'!$H$96</definedName>
    <definedName name="TOTAL10" localSheetId="1">'[1]#REF'!#REF!</definedName>
    <definedName name="TOTAL10">'[2]#REF'!#REF!</definedName>
    <definedName name="TOTAL11" localSheetId="1">'[1]#REF'!#REF!</definedName>
    <definedName name="TOTAL11">'[2]#REF'!#REF!</definedName>
    <definedName name="TOTAL12" localSheetId="1">'[1]#REF'!#REF!</definedName>
    <definedName name="TOTAL12">'[2]#REF'!#REF!</definedName>
    <definedName name="TOTAL13" localSheetId="1">'[1]#REF'!#REF!</definedName>
    <definedName name="TOTAL13">'[2]#REF'!#REF!</definedName>
    <definedName name="TOTAL14" localSheetId="1">'[1]#REF'!#REF!</definedName>
    <definedName name="TOTAL14">'[2]#REF'!#REF!</definedName>
    <definedName name="TOTAL15" localSheetId="1">'[1]#REF'!#REF!</definedName>
    <definedName name="TOTAL15">'[2]#REF'!#REF!</definedName>
    <definedName name="TOTAL16" localSheetId="1">'[1]#REF'!#REF!</definedName>
    <definedName name="TOTAL16">'[2]#REF'!#REF!</definedName>
    <definedName name="TOTAL17" localSheetId="1">'[1]#REF'!#REF!</definedName>
    <definedName name="TOTAL17">'[2]#REF'!#REF!</definedName>
    <definedName name="TOTAL18" localSheetId="1">'[1]#REF'!#REF!</definedName>
    <definedName name="TOTAL18">'[2]#REF'!#REF!</definedName>
    <definedName name="TOTAL19" localSheetId="1">'[1]#REF'!#REF!</definedName>
    <definedName name="TOTAL19">'[2]#REF'!#REF!</definedName>
    <definedName name="TOTAL1A" localSheetId="1">'[1]#REF'!$H$21</definedName>
    <definedName name="TOTAL1A">'[2]#REF'!$H$21</definedName>
    <definedName name="TOTAL1C" localSheetId="1">'[1]#REF'!$H$58</definedName>
    <definedName name="TOTAL1C">'[2]#REF'!$H$58</definedName>
    <definedName name="TOTAL2" localSheetId="1">'[1]#REF'!$K$96</definedName>
    <definedName name="TOTAL2">'[2]#REF'!$K$96</definedName>
    <definedName name="TOTAL2A" localSheetId="1">'[1]#REF'!$K$21</definedName>
    <definedName name="TOTAL2A">'[2]#REF'!$K$21</definedName>
    <definedName name="TOTAL3" localSheetId="1">'[1]#REF'!$O$96</definedName>
    <definedName name="TOTAL3">'[2]#REF'!$O$96</definedName>
    <definedName name="TOTAL3A" localSheetId="1">'[1]#REF'!$O$21</definedName>
    <definedName name="TOTAL3A">'[2]#REF'!$O$21</definedName>
    <definedName name="TOTAL4" localSheetId="1">'[1]#REF'!$U$96</definedName>
    <definedName name="TOTAL4">'[2]#REF'!$U$96</definedName>
    <definedName name="TOTAL4A" localSheetId="1">'[1]#REF'!$U$21</definedName>
    <definedName name="TOTAL4A">'[2]#REF'!$U$21</definedName>
    <definedName name="TOTAL5" localSheetId="1">'[1]#REF'!$Y$96</definedName>
    <definedName name="TOTAL5">'[2]#REF'!$Y$96</definedName>
    <definedName name="TOTAL5A" localSheetId="1">'[1]#REF'!$Y$21</definedName>
    <definedName name="TOTAL5A">'[2]#REF'!$Y$21</definedName>
    <definedName name="TOTAL6" localSheetId="1">'[1]#REF'!#REF!</definedName>
    <definedName name="TOTAL6">'[2]#REF'!#REF!</definedName>
    <definedName name="TOTAL6A" localSheetId="1">'[1]#REF'!#REF!</definedName>
    <definedName name="TOTAL6A">'[2]#REF'!#REF!</definedName>
    <definedName name="TOTAL7" localSheetId="1">'[1]#REF'!#REF!</definedName>
    <definedName name="TOTAL7">'[2]#REF'!#REF!</definedName>
    <definedName name="TOTAL7A" localSheetId="1">'[1]#REF'!#REF!</definedName>
    <definedName name="TOTAL7A">'[2]#REF'!#REF!</definedName>
    <definedName name="TOTAL7B" localSheetId="1">'[1]#REF'!#REF!</definedName>
    <definedName name="TOTAL7B">'[2]#REF'!#REF!</definedName>
    <definedName name="TOTAL7C" localSheetId="1">'[1]#REF'!#REF!</definedName>
    <definedName name="TOTAL7C">'[2]#REF'!#REF!</definedName>
    <definedName name="TOTAL7D" localSheetId="1">'[1]#REF'!#REF!</definedName>
    <definedName name="TOTAL7D">'[2]#REF'!#REF!</definedName>
    <definedName name="TOTAL7E" localSheetId="1">'[1]#REF'!#REF!</definedName>
    <definedName name="TOTAL7E">'[2]#REF'!#REF!</definedName>
    <definedName name="TOTAL7F" localSheetId="1">'[1]#REF'!#REF!</definedName>
    <definedName name="TOTAL7F">'[2]#REF'!#REF!</definedName>
    <definedName name="TOTAL7G" localSheetId="1">'[1]#REF'!#REF!</definedName>
    <definedName name="TOTAL7G">'[2]#REF'!#REF!</definedName>
    <definedName name="TOTAL7H" localSheetId="1">'[1]#REF'!#REF!</definedName>
    <definedName name="TOTAL7H">'[2]#REF'!#REF!</definedName>
    <definedName name="TOTAL7I" localSheetId="1">'[1]#REF'!#REF!</definedName>
    <definedName name="TOTAL7I">'[2]#REF'!#REF!</definedName>
    <definedName name="TOTAL7J" localSheetId="1">'[1]#REF'!#REF!</definedName>
    <definedName name="TOTAL7J">'[2]#REF'!#REF!</definedName>
    <definedName name="TOTAL7K" localSheetId="1">'[1]#REF'!#REF!</definedName>
    <definedName name="TOTAL7K">'[2]#REF'!#REF!</definedName>
    <definedName name="TOTAL7L" localSheetId="1">'[1]#REF'!#REF!</definedName>
    <definedName name="TOTAL7L">'[2]#REF'!#REF!</definedName>
    <definedName name="TOTAL7O" localSheetId="1">'[1]#REF'!#REF!</definedName>
    <definedName name="TOTAL7O">'[2]#REF'!#REF!</definedName>
    <definedName name="TOTAL7P" localSheetId="1">'[1]#REF'!#REF!</definedName>
    <definedName name="TOTAL7P">'[2]#REF'!#REF!</definedName>
    <definedName name="TOTAL7Q" localSheetId="1">'[1]#REF'!#REF!</definedName>
    <definedName name="TOTAL7Q">'[2]#REF'!#REF!</definedName>
    <definedName name="TOTAL7R" localSheetId="1">'[1]#REF'!#REF!</definedName>
    <definedName name="TOTAL7R">'[2]#REF'!#REF!</definedName>
    <definedName name="TOTAL8" localSheetId="1">'[1]#REF'!#REF!</definedName>
    <definedName name="TOTAL8">'[2]#REF'!#REF!</definedName>
    <definedName name="TOTAL8A" localSheetId="1">'[1]#REF'!#REF!</definedName>
    <definedName name="TOTAL8A">'[2]#REF'!#REF!</definedName>
    <definedName name="TOTAL8B" localSheetId="1">'[1]#REF'!#REF!</definedName>
    <definedName name="TOTAL8B">'[2]#REF'!#REF!</definedName>
    <definedName name="TOTAL8C" localSheetId="1">'[1]#REF'!#REF!</definedName>
    <definedName name="TOTAL8C">'[2]#REF'!#REF!</definedName>
    <definedName name="TOTAL8D" localSheetId="1">'[1]#REF'!#REF!</definedName>
    <definedName name="TOTAL8D">'[2]#REF'!#REF!</definedName>
    <definedName name="TOTAL8E" localSheetId="1">'[1]#REF'!#REF!</definedName>
    <definedName name="TOTAL8E">'[2]#REF'!#REF!</definedName>
    <definedName name="TOTAL8F" localSheetId="1">'[1]#REF'!#REF!</definedName>
    <definedName name="TOTAL8F">'[2]#REF'!#REF!</definedName>
    <definedName name="TOTAL8G" localSheetId="1">'[1]#REF'!#REF!</definedName>
    <definedName name="TOTAL8G">'[2]#REF'!#REF!</definedName>
    <definedName name="TOTAL8H" localSheetId="1">'[1]#REF'!#REF!</definedName>
    <definedName name="TOTAL8H">'[2]#REF'!#REF!</definedName>
    <definedName name="TOTAL8I" localSheetId="1">'[1]#REF'!#REF!</definedName>
    <definedName name="TOTAL8I">'[2]#REF'!#REF!</definedName>
    <definedName name="TOTAL8J" localSheetId="1">'[1]#REF'!#REF!</definedName>
    <definedName name="TOTAL8J">'[2]#REF'!#REF!</definedName>
    <definedName name="TOTAL8K" localSheetId="1">'[1]#REF'!#REF!</definedName>
    <definedName name="TOTAL8K">'[2]#REF'!#REF!</definedName>
    <definedName name="TOTAL8L" localSheetId="1">'[1]#REF'!#REF!</definedName>
    <definedName name="TOTAL8L">'[2]#REF'!#REF!</definedName>
    <definedName name="TOTAL8O" localSheetId="1">'[1]#REF'!#REF!</definedName>
    <definedName name="TOTAL8O">'[2]#REF'!#REF!</definedName>
    <definedName name="TOTAL8P" localSheetId="1">'[1]#REF'!#REF!</definedName>
    <definedName name="TOTAL8P">'[2]#REF'!#REF!</definedName>
    <definedName name="TOTAL8Q" localSheetId="1">'[1]#REF'!#REF!</definedName>
    <definedName name="TOTAL8Q">'[2]#REF'!#REF!</definedName>
    <definedName name="TOTAL8R" localSheetId="1">'[1]#REF'!#REF!</definedName>
    <definedName name="TOTAL8R">'[2]#REF'!#REF!</definedName>
    <definedName name="TOTAL9" localSheetId="1">'[1]#REF'!#REF!</definedName>
    <definedName name="TOTAL9">'[2]#REF'!#REF!</definedName>
    <definedName name="TOTALA" localSheetId="1">'[1]PLANILHA ATUALIZADA'!#REF!</definedName>
    <definedName name="TOTALA">'[2]PLANILHA ATUALIZADA'!#REF!</definedName>
    <definedName name="TOTALB" localSheetId="1">'[1]PLANILHA ATUALIZADA'!#REF!</definedName>
    <definedName name="TOTALB">'[2]PLANILHA ATUALIZADA'!#REF!</definedName>
    <definedName name="TOTALC" localSheetId="1">'[1]PLANILHA ATUALIZADA'!#REF!</definedName>
    <definedName name="TOTALC">'[2]PLANILHA ATUALIZADA'!#REF!</definedName>
    <definedName name="TOTALD" localSheetId="1">'[1]PLANILHA ATUALIZADA'!#REF!</definedName>
    <definedName name="TOTALD">'[2]PLANILHA ATUALIZADA'!#REF!</definedName>
    <definedName name="TOTALE" localSheetId="1">'[1]PLANILHA ATUALIZADA'!#REF!</definedName>
    <definedName name="TOTALE">'[2]PLANILHA ATUALIZADA'!#REF!</definedName>
    <definedName name="TOTALF" localSheetId="1">'[1]PLANILHA ATUALIZADA'!#REF!</definedName>
    <definedName name="TOTALF">'[2]PLANILHA ATUALIZADA'!#REF!</definedName>
    <definedName name="TOTALG" localSheetId="1">'[1]PLANILHA ATUALIZADA'!#REF!</definedName>
    <definedName name="TOTALG">'[2]PLANILHA ATUALIZADA'!#REF!</definedName>
    <definedName name="TOTALH" localSheetId="1">'[1]PLANILHA ATUALIZADA'!#REF!</definedName>
    <definedName name="TOTALH">'[2]PLANILHA ATUALIZADA'!#REF!</definedName>
    <definedName name="TOTALI" localSheetId="1">'[1]PLANILHA ATUALIZADA'!#REF!</definedName>
    <definedName name="TOTALI">'[2]PLANILHA ATUALIZADA'!#REF!</definedName>
    <definedName name="TOTALJ" localSheetId="1">'[1]PLANILHA ATUALIZADA'!#REF!</definedName>
    <definedName name="TOTALJ">'[2]PLANILHA ATUALIZADA'!#REF!</definedName>
    <definedName name="TOTALK" localSheetId="1">'[1]PLANILHA ATUALIZADA'!#REF!</definedName>
    <definedName name="TOTALK">'[2]PLANILHA ATUALIZADA'!#REF!</definedName>
    <definedName name="TOTALL" localSheetId="1">'[1]PLANILHA ATUALIZADA'!#REF!</definedName>
    <definedName name="TOTALL">'[2]PLANILHA ATUALIZADA'!#REF!</definedName>
    <definedName name="TOTALO" localSheetId="1">'[1]PLANILHA ATUALIZADA'!#REF!</definedName>
    <definedName name="TOTALO">'[2]PLANILHA ATUALIZADA'!#REF!</definedName>
    <definedName name="TOTALP" localSheetId="1">'[1]PLANILHA ATUALIZADA'!#REF!</definedName>
    <definedName name="TOTALP">'[2]PLANILHA ATUALIZADA'!#REF!</definedName>
    <definedName name="TOTALQ" localSheetId="1">'[1]PLANILHA ATUALIZADA'!#REF!</definedName>
    <definedName name="TOTALQ">'[2]PLANILHA ATUALIZADA'!#REF!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257" i="32" l="1"/>
  <c r="N258" i="32"/>
  <c r="N259" i="32"/>
  <c r="N260" i="32"/>
  <c r="N261" i="32"/>
  <c r="N262" i="32"/>
  <c r="N263" i="32"/>
  <c r="N264" i="32"/>
  <c r="N265" i="32"/>
  <c r="N266" i="32"/>
  <c r="N267" i="32"/>
  <c r="N268" i="32"/>
  <c r="N269" i="32"/>
  <c r="N270" i="32"/>
  <c r="N271" i="32"/>
  <c r="N272" i="32"/>
  <c r="N273" i="32"/>
  <c r="N274" i="32"/>
  <c r="N275" i="32"/>
  <c r="N276" i="32"/>
  <c r="N277" i="32"/>
  <c r="N278" i="32"/>
  <c r="N279" i="32"/>
  <c r="N280" i="32"/>
  <c r="N281" i="32"/>
  <c r="N282" i="32"/>
  <c r="N283" i="32"/>
  <c r="N284" i="32"/>
  <c r="N285" i="32"/>
  <c r="N286" i="32"/>
  <c r="N287" i="32"/>
  <c r="N288" i="32"/>
  <c r="N289" i="32"/>
  <c r="N290" i="32"/>
  <c r="N291" i="32"/>
  <c r="N292" i="32"/>
  <c r="N293" i="32"/>
  <c r="N294" i="32"/>
  <c r="N295" i="32"/>
  <c r="N296" i="32"/>
  <c r="N297" i="32"/>
  <c r="N298" i="32"/>
  <c r="N299" i="32"/>
  <c r="N300" i="32"/>
  <c r="N301" i="32"/>
  <c r="N302" i="32"/>
  <c r="N303" i="32"/>
  <c r="N304" i="32"/>
  <c r="N305" i="32"/>
  <c r="N306" i="32"/>
  <c r="N307" i="32"/>
  <c r="N308" i="32"/>
  <c r="N309" i="32"/>
  <c r="N310" i="32"/>
  <c r="N311" i="32"/>
  <c r="N312" i="32"/>
  <c r="N313" i="32"/>
  <c r="N314" i="32"/>
  <c r="N315" i="32"/>
  <c r="N316" i="32"/>
  <c r="N317" i="32"/>
  <c r="N318" i="32"/>
  <c r="N319" i="32"/>
  <c r="N320" i="32"/>
  <c r="N321" i="32"/>
  <c r="N322" i="32"/>
  <c r="N253" i="32"/>
  <c r="N254" i="32"/>
  <c r="N255" i="32"/>
  <c r="N256" i="32"/>
  <c r="N252" i="32"/>
  <c r="N238" i="32"/>
  <c r="N239" i="32"/>
  <c r="N240" i="32"/>
  <c r="N241" i="32"/>
  <c r="N242" i="32"/>
  <c r="N243" i="32"/>
  <c r="N244" i="32"/>
  <c r="N245" i="32"/>
  <c r="N246" i="32"/>
  <c r="N247" i="32"/>
  <c r="N237" i="32"/>
  <c r="N235" i="32"/>
  <c r="N233" i="32"/>
  <c r="N225" i="32"/>
  <c r="N226" i="32"/>
  <c r="N227" i="32"/>
  <c r="N228" i="32"/>
  <c r="N229" i="32"/>
  <c r="N230" i="32"/>
  <c r="N224" i="32"/>
  <c r="N217" i="32"/>
  <c r="N218" i="32"/>
  <c r="N219" i="32"/>
  <c r="N220" i="32"/>
  <c r="N221" i="32"/>
  <c r="N216" i="32"/>
  <c r="N212" i="32"/>
  <c r="N213" i="32" s="1"/>
  <c r="N205" i="32"/>
  <c r="N206" i="32"/>
  <c r="N207" i="32"/>
  <c r="N204" i="32"/>
  <c r="N190" i="32"/>
  <c r="N191" i="32"/>
  <c r="N192" i="32"/>
  <c r="N193" i="32"/>
  <c r="N194" i="32"/>
  <c r="N195" i="32"/>
  <c r="N196" i="32"/>
  <c r="N197" i="32"/>
  <c r="N198" i="32"/>
  <c r="N199" i="32"/>
  <c r="N200" i="32"/>
  <c r="N189" i="32"/>
  <c r="N159" i="32"/>
  <c r="N160" i="32"/>
  <c r="N161" i="32"/>
  <c r="N162" i="32"/>
  <c r="N163" i="32"/>
  <c r="N164" i="32"/>
  <c r="N165" i="32"/>
  <c r="N166" i="32"/>
  <c r="N167" i="32"/>
  <c r="N168" i="32"/>
  <c r="N169" i="32"/>
  <c r="N170" i="32"/>
  <c r="N171" i="32"/>
  <c r="N172" i="32"/>
  <c r="N173" i="32"/>
  <c r="N174" i="32"/>
  <c r="N175" i="32"/>
  <c r="N176" i="32"/>
  <c r="N177" i="32"/>
  <c r="N178" i="32"/>
  <c r="N179" i="32"/>
  <c r="N180" i="32"/>
  <c r="N181" i="32"/>
  <c r="N182" i="32"/>
  <c r="N183" i="32"/>
  <c r="N184" i="32"/>
  <c r="N186" i="32" s="1"/>
  <c r="N185" i="32"/>
  <c r="N158" i="32"/>
  <c r="N154" i="32"/>
  <c r="N152" i="32"/>
  <c r="N155" i="32" s="1"/>
  <c r="N146" i="32"/>
  <c r="N145" i="32"/>
  <c r="N147" i="32"/>
  <c r="N138" i="32"/>
  <c r="N139" i="32"/>
  <c r="N140" i="32"/>
  <c r="N141" i="32"/>
  <c r="N137" i="32"/>
  <c r="N121" i="32"/>
  <c r="N122" i="32"/>
  <c r="N123" i="32"/>
  <c r="N124" i="32"/>
  <c r="N125" i="32"/>
  <c r="N126" i="32"/>
  <c r="N127" i="32"/>
  <c r="N128" i="32"/>
  <c r="N129" i="32"/>
  <c r="N130" i="32"/>
  <c r="N131" i="32"/>
  <c r="N132" i="32"/>
  <c r="N133" i="32"/>
  <c r="N134" i="32"/>
  <c r="N120" i="32"/>
  <c r="N107" i="32"/>
  <c r="N108" i="32"/>
  <c r="N109" i="32"/>
  <c r="N110" i="32"/>
  <c r="N111" i="32"/>
  <c r="N112" i="32"/>
  <c r="N113" i="32"/>
  <c r="N114" i="32"/>
  <c r="N115" i="32"/>
  <c r="N116" i="32"/>
  <c r="N106" i="32"/>
  <c r="N89" i="32"/>
  <c r="N90" i="32"/>
  <c r="N91" i="32"/>
  <c r="N92" i="32"/>
  <c r="N93" i="32"/>
  <c r="N94" i="32"/>
  <c r="N95" i="32"/>
  <c r="N96" i="32"/>
  <c r="N97" i="32"/>
  <c r="N98" i="32"/>
  <c r="N99" i="32"/>
  <c r="N100" i="32"/>
  <c r="N101" i="32"/>
  <c r="N102" i="32"/>
  <c r="N88" i="32"/>
  <c r="N84" i="32"/>
  <c r="N83" i="32"/>
  <c r="N81" i="32"/>
  <c r="N67" i="32"/>
  <c r="N68" i="32"/>
  <c r="N69" i="32"/>
  <c r="N70" i="32"/>
  <c r="N71" i="32"/>
  <c r="N72" i="32"/>
  <c r="N73" i="32"/>
  <c r="N74" i="32"/>
  <c r="N75" i="32"/>
  <c r="N76" i="32"/>
  <c r="N66" i="32"/>
  <c r="N62" i="32"/>
  <c r="N60" i="32"/>
  <c r="N54" i="32"/>
  <c r="N55" i="32"/>
  <c r="N53" i="32"/>
  <c r="N45" i="32"/>
  <c r="N46" i="32"/>
  <c r="N47" i="32"/>
  <c r="N48" i="32"/>
  <c r="N44" i="32"/>
  <c r="N36" i="32"/>
  <c r="N37" i="32"/>
  <c r="N38" i="32"/>
  <c r="N39" i="32"/>
  <c r="N35" i="32"/>
  <c r="N31" i="32"/>
  <c r="N25" i="32"/>
  <c r="N26" i="32"/>
  <c r="N27" i="32"/>
  <c r="N28" i="32"/>
  <c r="N29" i="32"/>
  <c r="N30" i="32"/>
  <c r="N22" i="32"/>
  <c r="N23" i="32"/>
  <c r="N24" i="32"/>
  <c r="N15" i="32"/>
  <c r="N16" i="32"/>
  <c r="N17" i="32"/>
  <c r="N18" i="32"/>
  <c r="N19" i="32"/>
  <c r="N20" i="32"/>
  <c r="N21" i="32"/>
  <c r="N14" i="32"/>
  <c r="N148" i="32" l="1"/>
  <c r="N77" i="32"/>
  <c r="N85" i="32"/>
  <c r="N135" i="32"/>
  <c r="N40" i="32"/>
  <c r="N117" i="32"/>
  <c r="N63" i="32"/>
  <c r="N208" i="32"/>
  <c r="N323" i="32"/>
  <c r="N248" i="32"/>
  <c r="N201" i="32"/>
  <c r="N142" i="32"/>
  <c r="N103" i="32"/>
  <c r="N56" i="32"/>
  <c r="N49" i="32"/>
  <c r="N32" i="32"/>
  <c r="I33" i="33"/>
  <c r="I26" i="33"/>
  <c r="I22" i="33"/>
  <c r="I18" i="33"/>
  <c r="I46" i="33" l="1"/>
  <c r="N325" i="32"/>
  <c r="N326" i="32" s="1"/>
  <c r="N327" i="32" s="1"/>
</calcChain>
</file>

<file path=xl/sharedStrings.xml><?xml version="1.0" encoding="utf-8"?>
<sst xmlns="http://schemas.openxmlformats.org/spreadsheetml/2006/main" count="1167" uniqueCount="691">
  <si>
    <t>1.13</t>
  </si>
  <si>
    <t>1.14</t>
  </si>
  <si>
    <t xml:space="preserve">Execução de chapisco e emboço tipo paulista, com argamassa de cimento e saibro no traço 1:6, em todas as paredes internas, . </t>
  </si>
  <si>
    <t>14.1.1</t>
  </si>
  <si>
    <t>14.1.2</t>
  </si>
  <si>
    <t>14.1.3</t>
  </si>
  <si>
    <t>14.1.4</t>
  </si>
  <si>
    <t>14.1.5</t>
  </si>
  <si>
    <t>14.2.1</t>
  </si>
  <si>
    <t>14.2.2</t>
  </si>
  <si>
    <t>14.2.3</t>
  </si>
  <si>
    <t>14.3.1</t>
  </si>
  <si>
    <t>14.4.1</t>
  </si>
  <si>
    <t>15.2</t>
  </si>
  <si>
    <t>15.3</t>
  </si>
  <si>
    <t>15.4</t>
  </si>
  <si>
    <t>15.5</t>
  </si>
  <si>
    <t>15.6</t>
  </si>
  <si>
    <t>15.7</t>
  </si>
  <si>
    <t>17.</t>
  </si>
  <si>
    <t>17.1</t>
  </si>
  <si>
    <t>17.1.1</t>
  </si>
  <si>
    <t xml:space="preserve">   </t>
  </si>
  <si>
    <t>Escavação mecânica em material de 1ª categoria, utilizando retroescavadeira.</t>
  </si>
  <si>
    <t xml:space="preserve">Instalação de um conjunto de 02 pontos de luz, inclusive interruptores, condutores e fios, inclusive abertura e fechamento de rasgos na alvenaria, </t>
  </si>
  <si>
    <t>Projetor para iluminação de quadras de esporte, pátios ou fachadas, em alumínio repuxado (diâmetro * 300mm e profundidade * 320mm), lente em vidro temperado, para lâmpada standard de 500W ou mista de 250W.  FORNECIMENTO e COLOCAÇÃO .</t>
  </si>
  <si>
    <t>FORRO/COBERTURA</t>
  </si>
  <si>
    <t>PIAS / BANCADAS</t>
  </si>
  <si>
    <t>Fornecimento e colocação de cuba de aço inox de 500x400x200 mm, em chapa 20.304, válvula de escoamento tipo americana 1623, sifão 1680 1.1/2" . (cozinha)</t>
  </si>
  <si>
    <t>14.2</t>
  </si>
  <si>
    <t>14.4</t>
  </si>
  <si>
    <r>
      <t xml:space="preserve">Pintura com tinta acrílica suvinil, coralmur ou similar  semi-brilhante ou acetinada para interior , de cor a definir, sobre revestimento, </t>
    </r>
    <r>
      <rPr>
        <b/>
        <sz val="10"/>
        <rFont val="Arial"/>
        <family val="2"/>
      </rPr>
      <t>inclusive</t>
    </r>
    <r>
      <rPr>
        <sz val="10"/>
        <rFont val="Arial"/>
        <family val="2"/>
      </rPr>
      <t xml:space="preserve"> lixamento, uma demão de selador acrílico e duas demãos de acabamento.(Nas paredes internas/externas )</t>
    </r>
  </si>
  <si>
    <t>Plantio de árvore isolada até 2,00m de altura, de qualquer espécie, em logradouro público, inclusive transporte, terra preta simples e estaca de madeira (tutor), exclusive o fornecimento da árvore</t>
  </si>
  <si>
    <t>Aterro com terra preta vegetal, para execução de gramados</t>
  </si>
  <si>
    <t>Fornecimento e colocação de BARRO</t>
  </si>
  <si>
    <t>Plantio de grama em rolos (tapete) tipo ESMERALDA, inclusive fornecimento da grama e transporte, exclusive preparo do terreno e o material para este</t>
  </si>
  <si>
    <t xml:space="preserve">Pavimentação de lajotas de concreto , altamente vibrado, inter-travado, com articulação vertical, pré-fabricados, com espessura de 8cm, assentes sobre colchão de pó-de-pedra, areia ou material equivalente, com as juntas tomadas com argamassa de cimento e areia, no traço 1:4 e/ou com pedrisco e asfalto, exclusive o preparo do terreno, mas com fornecimento de todos os materiais, bem como a colocação.   </t>
  </si>
  <si>
    <t>PISO INTERTRAVADO</t>
  </si>
  <si>
    <t>1.12</t>
  </si>
  <si>
    <t>6.4</t>
  </si>
  <si>
    <t>11.3</t>
  </si>
  <si>
    <t>11.4</t>
  </si>
  <si>
    <t>11.5</t>
  </si>
  <si>
    <t>13.</t>
  </si>
  <si>
    <t>13.1</t>
  </si>
  <si>
    <t>13.1.1</t>
  </si>
  <si>
    <t>13.2</t>
  </si>
  <si>
    <t>14.</t>
  </si>
  <si>
    <t>14.1</t>
  </si>
  <si>
    <t>15.</t>
  </si>
  <si>
    <t>15.1</t>
  </si>
  <si>
    <t>16.</t>
  </si>
  <si>
    <t>16.1</t>
  </si>
  <si>
    <t>Fornecimento e colocação de bancada seca de granito preto, com 3 cm espessura, 60 cm de largura, sobre apoio de alvenaria, na praça de alimentação conforme localização em planta;</t>
  </si>
  <si>
    <t>4.1</t>
  </si>
  <si>
    <t>5.</t>
  </si>
  <si>
    <t>SERVIÇOS PRELIMINARES</t>
  </si>
  <si>
    <t>6.</t>
  </si>
  <si>
    <t>2.2</t>
  </si>
  <si>
    <t>m</t>
  </si>
  <si>
    <t>1.2</t>
  </si>
  <si>
    <t>5.1</t>
  </si>
  <si>
    <t>5.2</t>
  </si>
  <si>
    <t>6.1</t>
  </si>
  <si>
    <t>6.2</t>
  </si>
  <si>
    <t>6.3</t>
  </si>
  <si>
    <t>6.5</t>
  </si>
  <si>
    <r>
      <t>m</t>
    </r>
    <r>
      <rPr>
        <vertAlign val="superscript"/>
        <sz val="10"/>
        <rFont val="Arial"/>
        <family val="2"/>
      </rPr>
      <t>2</t>
    </r>
  </si>
  <si>
    <t xml:space="preserve">MOVIMENTO DE TERRA </t>
  </si>
  <si>
    <r>
      <t>m</t>
    </r>
    <r>
      <rPr>
        <vertAlign val="superscript"/>
        <sz val="10"/>
        <rFont val="Arial"/>
        <family val="2"/>
      </rPr>
      <t>3</t>
    </r>
  </si>
  <si>
    <t>ALVENARIAS</t>
  </si>
  <si>
    <t>7.</t>
  </si>
  <si>
    <t>7.1</t>
  </si>
  <si>
    <t>7.2</t>
  </si>
  <si>
    <t>8.</t>
  </si>
  <si>
    <t>PINTURA</t>
  </si>
  <si>
    <t>8.1</t>
  </si>
  <si>
    <t>PINTURA EM TINTA ACRÍLICA</t>
  </si>
  <si>
    <t>m2</t>
  </si>
  <si>
    <t>8.2</t>
  </si>
  <si>
    <t>m3</t>
  </si>
  <si>
    <t>11.</t>
  </si>
  <si>
    <t>11.1</t>
  </si>
  <si>
    <t>PINTURA EM VERNIZ</t>
  </si>
  <si>
    <t>9.</t>
  </si>
  <si>
    <t>9.1</t>
  </si>
  <si>
    <t>9.2</t>
  </si>
  <si>
    <t>9.3</t>
  </si>
  <si>
    <t>9.4</t>
  </si>
  <si>
    <t>9.5</t>
  </si>
  <si>
    <t>9.6</t>
  </si>
  <si>
    <t>9.7</t>
  </si>
  <si>
    <t>10.</t>
  </si>
  <si>
    <t>12.</t>
  </si>
  <si>
    <t>12.1</t>
  </si>
  <si>
    <t>Fornecimento de saibro, inclusive transporte;</t>
  </si>
  <si>
    <t>Carga manual e descarga mecânica de material a granel (agregados, pedra-de-mão, paralelos, terra e escombro), compreendendo os tempos para carga e manobras do caminhão basculante a óleo diesel, com capacidade útil de 8t, empregando 2 serventes na carga</t>
  </si>
  <si>
    <t>t</t>
  </si>
  <si>
    <r>
      <t xml:space="preserve">Transporte de carga de qualquer natureza, </t>
    </r>
    <r>
      <rPr>
        <b/>
        <sz val="10"/>
        <rFont val="Arial"/>
        <family val="2"/>
      </rPr>
      <t>exclusive</t>
    </r>
    <r>
      <rPr>
        <sz val="10"/>
        <rFont val="Arial"/>
        <family val="2"/>
      </rPr>
      <t xml:space="preserve"> as despesas de carga e descarga, tanto de esoesa do caminhão como de servente ou equipamento auxiliar, à velocidade média de 20km/h, em caminhão basculante a óleo diesel, com capacidade útil de 8t.</t>
    </r>
  </si>
  <si>
    <t>t x Km</t>
  </si>
  <si>
    <t>ESTRUTURA</t>
  </si>
  <si>
    <t>ESTRUTURA DE CONCRETO</t>
  </si>
  <si>
    <t>PAREDES E PAINÉIS</t>
  </si>
  <si>
    <t>REVESTIMENTOS / AZULEJOS</t>
  </si>
  <si>
    <t>EMBOÇO</t>
  </si>
  <si>
    <t>AZULEJOS / PASTILHAS/ CERÂMICAS</t>
  </si>
  <si>
    <t>PISOS / SOLEIRAS / RODAPÉS / PEITORIS</t>
  </si>
  <si>
    <r>
      <t xml:space="preserve">Concreto simples, dosado racionalmente para uma resistência à compressão de 10MPa, </t>
    </r>
    <r>
      <rPr>
        <b/>
        <sz val="10"/>
        <rFont val="Arial"/>
        <family val="2"/>
      </rPr>
      <t>inclusive</t>
    </r>
    <r>
      <rPr>
        <sz val="10"/>
        <rFont val="Arial"/>
        <family val="2"/>
      </rPr>
      <t xml:space="preserve"> materiais, transporte equivalente a 20,00 m ns horizontal e 10,0m na vertical, produção, lançamento e adensamento na quantidade de 2,00 m3/h</t>
    </r>
  </si>
  <si>
    <t>Execução de contra-piso com argamassa de cimento e areia, no traço de 1:4, na espessura de 1,5cm;</t>
  </si>
  <si>
    <t>ESQUADRIAS / FERRAGENS</t>
  </si>
  <si>
    <t>ESQUADRIA DE ALUMÍNIO</t>
  </si>
  <si>
    <t>INSTALAÇÕES HIDRAÚLICAS</t>
  </si>
  <si>
    <t>Instalação e assentamento de vaso sanitário individual em pavimento térreo ( exclusive o fornecimento do aparelho e caixa de descarga externa ), compreendendo:  instalação hidráulica com 2,00m de tubo de PVC de 25mm, com conexões, até a caixa e após esta  até o vaso, ligação de esgoto com 3,00m de tubo de PVC de 100mm à caixa de inspeção e tubo de ventilação, inclusive conexões, exclusive o tubo de ventilação</t>
  </si>
  <si>
    <t>Fornecimento e instalação de ralos sifonado em PVC rígido com saida de 50mm, grelha redonda e porta grelha, compreendendo: 3,00m de tubo PVC de 50mm e sua ligação ao ramal de ventilação ;</t>
  </si>
  <si>
    <r>
      <t xml:space="preserve">Fornecimento e instalação de lavatório de louça branca, tipo popular, sem ladrão, com medidas em torno de 42x30cm, </t>
    </r>
    <r>
      <rPr>
        <b/>
        <sz val="10"/>
        <rFont val="Arial"/>
        <family val="2"/>
      </rPr>
      <t xml:space="preserve">inclusive </t>
    </r>
    <r>
      <rPr>
        <sz val="10"/>
        <rFont val="Arial"/>
        <family val="2"/>
      </rPr>
      <t>acessórios de fixação</t>
    </r>
    <r>
      <rPr>
        <sz val="10"/>
        <rFont val="Arial"/>
      </rPr>
      <t>. Torneira de pressão 1193 de 1/2" em metal cromado e válvula de escoamento, sifão e rabicho em PVC.</t>
    </r>
  </si>
  <si>
    <t>Saboneteira de louça branca, 15x15cm, sem alça. FORNECIMENTO E COLOCAÇÃO</t>
  </si>
  <si>
    <t>Porta papel de louça branca, 15x15cm. FORNECIMENTO E COLOCAÇÃO</t>
  </si>
  <si>
    <t>Cabide de louça branca, duplo 10x5cm. FORNECIMENTO E COLOCAÇÃO</t>
  </si>
  <si>
    <t>Porta toalha de plástico, de 24", com consolos de louça branca. FORNECIMENTO E COLOCAÇÃO</t>
  </si>
  <si>
    <t>Execução de laje pré-moldada, tipo piso, inclusive capeamento de concreto de armado. Fossa Séptica, Filtro Anaeróbio e mesa, e sumidouro</t>
  </si>
  <si>
    <t>Caixa de inspeção de concreto pré-moldado, constando de circulo no fundo, 2 anéis superpostos de 50mm de espessura e 600mm de diâmetro interno, sendo 1 anel inferior de 300mm, 1 de 75mm de altura, perfazendo 475mm de altura total, inclusive tampão de concreto,</t>
  </si>
  <si>
    <r>
      <t xml:space="preserve">Fornecimento e Colocação de caixa de gordura cilindrica, pré-fabricada em anéis de concreto, com diâmetro de 40cm e profundidade de 60cm, </t>
    </r>
    <r>
      <rPr>
        <b/>
        <sz val="10"/>
        <rFont val="Arial"/>
        <family val="2"/>
      </rPr>
      <t xml:space="preserve">inclusive </t>
    </r>
    <r>
      <rPr>
        <sz val="10"/>
        <rFont val="Arial"/>
        <family val="2"/>
      </rPr>
      <t>tampa e fundo em concreto ,</t>
    </r>
    <r>
      <rPr>
        <sz val="10"/>
        <rFont val="Arial"/>
      </rPr>
      <t xml:space="preserve"> devendo sua aprovação ser submetida a Secretaria de Obras</t>
    </r>
  </si>
  <si>
    <t>Fornecimento e assentamento de tubo de PVC rígido de 50mm soldável, inclusive conexões e emendas.</t>
  </si>
  <si>
    <t>Fornecimento e assentamento de tubo de PVC rígido de 75mm soldável, inclusive conexões e emendas.</t>
  </si>
  <si>
    <t>Fornecimento e assentamento de tubo de PVC rígido de 100mm soldável, inclusive conexões e emendas.</t>
  </si>
  <si>
    <t xml:space="preserve">INSTALAÇÕES ELÉTRICAS </t>
  </si>
  <si>
    <t>Fornecimento e instalação de luminárias de sobrepor fluorescentes tipo calha , 2 x 40w;</t>
  </si>
  <si>
    <t>Fornecimento e instalação de luminárias de sobrepor fluorescentes tipo calha , 2 x 20w;</t>
  </si>
  <si>
    <t>Fornecimento e colocação de disjuntor termomagnético, unipolar, de 10 a 30 A;</t>
  </si>
  <si>
    <t>quant</t>
  </si>
  <si>
    <t>comp</t>
  </si>
  <si>
    <t>larg</t>
  </si>
  <si>
    <t>empolamento</t>
  </si>
  <si>
    <t>f.conv</t>
  </si>
  <si>
    <t>altura/prof</t>
  </si>
  <si>
    <t>2.3</t>
  </si>
  <si>
    <t>OBRA:</t>
  </si>
  <si>
    <t>LOCAL:</t>
  </si>
  <si>
    <t>ITEM</t>
  </si>
  <si>
    <t>CÓDIGO EMOP</t>
  </si>
  <si>
    <t>ESPECIFICAÇÃO DOS SERVIÇOS</t>
  </si>
  <si>
    <t>UN</t>
  </si>
  <si>
    <t>QUANT</t>
  </si>
  <si>
    <t>PREÇO UNIT.</t>
  </si>
  <si>
    <t>PREÇO TOTAL</t>
  </si>
  <si>
    <t>1.</t>
  </si>
  <si>
    <t>1.1</t>
  </si>
  <si>
    <t>un</t>
  </si>
  <si>
    <t>Sub-Total</t>
  </si>
  <si>
    <t>2.</t>
  </si>
  <si>
    <t>2.1</t>
  </si>
  <si>
    <t>3.</t>
  </si>
  <si>
    <t>4.</t>
  </si>
  <si>
    <t>TOTAL</t>
  </si>
  <si>
    <t>3.1</t>
  </si>
  <si>
    <t>1.3</t>
  </si>
  <si>
    <t>1.4</t>
  </si>
  <si>
    <t>10.1</t>
  </si>
  <si>
    <t>10.2</t>
  </si>
  <si>
    <t>10.3</t>
  </si>
  <si>
    <t>10.4</t>
  </si>
  <si>
    <t>10.5</t>
  </si>
  <si>
    <t>DISCRIMINAÇÃO DOS SERVIÇOS</t>
  </si>
  <si>
    <t>1º MÊS</t>
  </si>
  <si>
    <t>2º MÊS</t>
  </si>
  <si>
    <t>3º MÊS</t>
  </si>
  <si>
    <t>4º MÊS</t>
  </si>
  <si>
    <t>R$</t>
  </si>
  <si>
    <t xml:space="preserve">Total no mês: </t>
  </si>
  <si>
    <t>% do valor total</t>
  </si>
  <si>
    <t xml:space="preserve">Total Acumulado: </t>
  </si>
  <si>
    <t>Fornecimento e colocação de placa indicativa da obra, em chapa de zinco, estruturada com madeira nas suas bordas, sendo os dizeres adesivável com letras computadorizadas. As dimensões serão de 4,00m no comprimento e 3,00m de altura.</t>
  </si>
  <si>
    <r>
      <t xml:space="preserve">Instalação e ligação provisória para abastecimento de água e esgotamento sanitário em canteiros de obras, </t>
    </r>
    <r>
      <rPr>
        <b/>
        <sz val="10"/>
        <rFont val="Arial"/>
        <family val="2"/>
      </rPr>
      <t>inclusive</t>
    </r>
    <r>
      <rPr>
        <sz val="10"/>
        <rFont val="Arial"/>
        <family val="2"/>
      </rPr>
      <t xml:space="preserve"> escavação;</t>
    </r>
  </si>
  <si>
    <t>Instalação e ligação provisória para alimentação de energia elétrica, em baixa tensão, para canteiro de obras, M3 - chave 100A, carga 3KW, 20 CV;</t>
  </si>
  <si>
    <t>Barracão de obra com divisão interna para escritório e alojamento, piso de tábuas de pinho de 3a sobre estaqueamento de peças de pinho de 3a, 3"x3", paredes de tábuas de pinho de 3a e cobertura de telhas de cimento-amianto de 6mm, inclusive instalação elétrica, exclusive pintura, sendo reaproveitado 2 vezes;</t>
  </si>
  <si>
    <t>2.4</t>
  </si>
  <si>
    <t>2.5</t>
  </si>
  <si>
    <t>3.1.1</t>
  </si>
  <si>
    <t>3.1.2</t>
  </si>
  <si>
    <t>3.1.3</t>
  </si>
  <si>
    <t>3.1.4</t>
  </si>
  <si>
    <t>3.1.5</t>
  </si>
  <si>
    <t>4.1.1</t>
  </si>
  <si>
    <t>5.1.1</t>
  </si>
  <si>
    <t>5.2.1</t>
  </si>
  <si>
    <t>7.1.1</t>
  </si>
  <si>
    <t>7.2.1</t>
  </si>
  <si>
    <t>Fornecimento de torneira de metal, conforme localização em planta das pias ;</t>
  </si>
  <si>
    <t>8.4</t>
  </si>
  <si>
    <t>8.5</t>
  </si>
  <si>
    <t>8.6</t>
  </si>
  <si>
    <t>8.7</t>
  </si>
  <si>
    <t>8.8</t>
  </si>
  <si>
    <t>8.9</t>
  </si>
  <si>
    <t>8.10</t>
  </si>
  <si>
    <t>8.11</t>
  </si>
  <si>
    <t>8.12</t>
  </si>
  <si>
    <t>8.13</t>
  </si>
  <si>
    <t>8.14</t>
  </si>
  <si>
    <r>
      <t xml:space="preserve">Reservatório, em fibra de vidro, com capacidade de 1000 litros, </t>
    </r>
    <r>
      <rPr>
        <b/>
        <sz val="10"/>
        <rFont val="Arial"/>
        <family val="2"/>
      </rPr>
      <t>inclusive</t>
    </r>
    <r>
      <rPr>
        <sz val="10"/>
        <rFont val="Arial"/>
        <family val="2"/>
      </rPr>
      <t xml:space="preserve"> tampa de vedação com escotilha e fixadores</t>
    </r>
  </si>
  <si>
    <t>9.8</t>
  </si>
  <si>
    <t>9.9</t>
  </si>
  <si>
    <t>9.10</t>
  </si>
  <si>
    <t>9.11</t>
  </si>
  <si>
    <t>10.6</t>
  </si>
  <si>
    <t>10.7</t>
  </si>
  <si>
    <t>10.8</t>
  </si>
  <si>
    <t>10.9</t>
  </si>
  <si>
    <r>
      <t xml:space="preserve">Envernizamento de madeira com verniz sintético brilhante para interior/exterior, </t>
    </r>
    <r>
      <rPr>
        <b/>
        <sz val="10"/>
        <rFont val="Arial"/>
        <family val="2"/>
      </rPr>
      <t>inclusive</t>
    </r>
    <r>
      <rPr>
        <sz val="10"/>
        <rFont val="Arial"/>
        <family val="2"/>
      </rPr>
      <t xml:space="preserve"> lixamento, uma demão de verniz imunizante e impermeabilizante incolor, anilina e uma demão de acabamento.(madeiramento do telhado, demais elementos de madeira)</t>
    </r>
  </si>
  <si>
    <t xml:space="preserve">Escavação manual em material de 1a categoria, até 1,50m de profundidade, nas sapatas de fundação </t>
  </si>
  <si>
    <t xml:space="preserve">Reaterro  compactado a maço, em camadas de 30cm de espessura máxima, com material de boa qualidade, para sapatas da fundação </t>
  </si>
  <si>
    <t>Fornecimento e colocação de quadro de distribuição de energia para disjuntores termo-magnético unipolares, de embutir, com porta e barramento neutro, para instalação de até 3 disjuntores sem dispositivo para para chave geral;</t>
  </si>
  <si>
    <t>Fornecimento e colocação de disjuntor termomagnético, unipolar, de 20 A;</t>
  </si>
  <si>
    <t>Cabo com isolamento termoplástico, compreendendo: preparo e enfiação em eletrodutos, na bitola de 2,5 mm2. FORNECIMENTO E COLOCAÇÃO.</t>
  </si>
  <si>
    <t>Eletroduto de PVC rígido rosqueável de 3/4". FORNECIMENTO E ASSENTAMENTO.</t>
  </si>
  <si>
    <t xml:space="preserve">Colocação de reservatório de  1000*, inclusive peças de apoio em alvenaria e  madeira serrada, e flanges de ligação hidráulica, exclusive fornecimento do reservatório </t>
  </si>
  <si>
    <t>Quadro de distribuição de energia para disjuntores termo-magnéticos unipolares, de embutir, com porta e barramento neutro e trifásico, para instalação de até 18 disjuntores com dispositivo para chave geral. FORNECIMENTO e COLOCAÇÃO</t>
  </si>
  <si>
    <t>Instalação e assentamento de lavatório de uma torneira ( exclusive fornecimento do aparelho ), compreendendo:  3,00m de tubo de PVC de 25mm, 2,00m de tubo PVC de 40mm, rabichos e conexões</t>
  </si>
  <si>
    <t>Registro de gaveta, em bronze, com diâmetro de 1/2". FORNECIMENTO e COLOCAÇÃO</t>
  </si>
  <si>
    <t>7.2.2</t>
  </si>
  <si>
    <t>12.3</t>
  </si>
  <si>
    <t>SISTEMA DE ESGOTO PARA 30 CONTRIBUINTES</t>
  </si>
  <si>
    <t>10.10</t>
  </si>
  <si>
    <t>10.11</t>
  </si>
  <si>
    <t>10.12</t>
  </si>
  <si>
    <t>10.13</t>
  </si>
  <si>
    <t>10.14</t>
  </si>
  <si>
    <t>11.2</t>
  </si>
  <si>
    <t>m²</t>
  </si>
  <si>
    <t>1.5</t>
  </si>
  <si>
    <t>1.6</t>
  </si>
  <si>
    <t>1.7</t>
  </si>
  <si>
    <t>1.8</t>
  </si>
  <si>
    <t>1.9</t>
  </si>
  <si>
    <t>1.10</t>
  </si>
  <si>
    <t>1.11</t>
  </si>
  <si>
    <t>Fornecimento e colocação de revestimento de paredes com azulejos brancos 15 x 15cm, qualidade extra, assentes com nata de cimento comum, tendo juntas corridas com 2mm, rejuntadas com pasta de cimento branco, inclusive chapisco de cimento e areia, no traço 1:3 e emboço com argamassa de cimento, saibro e areia, no traço 1:3:3 com espessura 2,5cm, em todos os banheiros, cozinha, curativo,expurgo, dml, ( altura =2,40 m),</t>
  </si>
  <si>
    <t>13.2.1</t>
  </si>
  <si>
    <t>1.15</t>
  </si>
  <si>
    <t>Revestimento de piso com ladrilho cerâmico, antiderrapante, 40 x 40cm, sujeito a tráfego intenso, resistência a abrasão P.E.I.-IV, assentes em superfície com nata de cimento sobre argamassa de cimento, areia e saibro, no traço 1:3:3, rejuntamento com cimento branco e corante.</t>
  </si>
  <si>
    <t xml:space="preserve">Peitoril em granito cinza andorinha, espessura de 2cm, largura 15 a 18cm, assentado com nata de cimento sobre argamassa de cimento, saibro e areia, no traço 1:3:3 e rejuntamento com cimento branco </t>
  </si>
  <si>
    <t>Soleira em granito cinza andorinha, espessura de 3cm, com 2 polimentos, largura de 13cm, assentado com argamassa de cimento, saibro e areia, no traço 1:2:2, e rejuntamento com cimento branco e corante .</t>
  </si>
  <si>
    <t>1.16</t>
  </si>
  <si>
    <t>Porta de enrolar em chapa raiada nº 24, completa, com guias, eixos e molas, com fechadura no centro e cadeado de piso, inclusive este.  FORNECIMENTO e COLOCAÇÃO</t>
  </si>
  <si>
    <t>Porta de alumínio anodizado, medindo 0,80 x 2,10m, tendo 1 contrapinázio dividindo a esquadria em 2 vazios para veneziana, em perfis série 25, inclusive fechaduras.  FORNECIMENTO e COLOCAÇÃO</t>
  </si>
  <si>
    <t xml:space="preserve">ESQUADRIA </t>
  </si>
  <si>
    <t>Instalação de ponto de luz equivalente a 2 varas de eletroduto de PVC rígido de 3/4", 12,00m de fio 2,5mm², caixas, conexões, luvas, curva e interruptor de embutir com placa fosforescente, inclusive abertura e fechamento de rasgo em alvenaria, (ARANDELA)</t>
  </si>
  <si>
    <t>Arandela completa, de parede, com receptáculo para lâmpada incandescente, refletor em material anti-ferrugem e braço de alumínio anodizado com base para fixação.  FORNECIMENTO e COLOCAÇÃO</t>
  </si>
  <si>
    <t>Fornecimento e colocação de bancada de pia de granito preto, 1,30 m de comprimento e 60 cm de largura com abertura para 1 cuba, sobre apoio de alvenaria de meia vez e verga de concreto, com revestimento em azulejo, conforme localização em planta;</t>
  </si>
  <si>
    <t>Alvenaria de blocos de concreto 20 x 20 x 40cm, assentes com argamassa de cimento e areia, no traço 1:6, em paredes de 0,20m de espessura, de superfície corrida, até 3,00m de altura e medida pela área real</t>
  </si>
  <si>
    <t xml:space="preserve">Laje pré-moldada Beta 11, para sobrecarga  até  3,5kN/m² e vão de 4,40m, considerando vigotas, tijolos e armadura negativa,  inclusive  capeamento de 3cm de espessura, com concreto fck=20MPa e escoramento. FORNECIMENTO e MONTAGEM do conjunto </t>
  </si>
  <si>
    <t>Fossa séptica, de câmara submersa, tipo imhoff de concreto pré-moldado, medindo 2000 x 2000mm. FORNECIMENTO e COLOCAÇÃO</t>
  </si>
  <si>
    <t>Filtro anaeróbio, de anéis de concreto pré-moldado, medindo 2000 x 2000mm. FORNECIMENTO e COLOCAÇÃO</t>
  </si>
  <si>
    <t xml:space="preserve">Sumidouro cilíndrico, ligado a fossa, medindo 2000 x2000mm, em anéis de concreto  pré-moldado,  exclusive  fossa e manilhas.  FORNECIMENTO e COLOCAÇÃO </t>
  </si>
  <si>
    <t xml:space="preserve">Instalação de ponto de tomada, embutido na alvenaria, equivalente a 2 varas de eletroduto de PVC rígido de 3/4”, 12,00m de fio 2,5mm², caixas, conexões e tomada de embutir 2P+T, 10A, padrão brasileiro, com placa fosforescente, inclusive abertura e fechamento de rasgo em alvenaria </t>
  </si>
  <si>
    <t>Entrada serviço (PC), padrão AMPLA, para medição trifásica, 1 medidor, instalado , com carga até 30 kw, constando de poste de concreto completo, cabine em alvenaria, com porta, caixa para instalação do medidor, caixa de concreto para aterramento, haste de aterramento e demais materiais necessários.</t>
  </si>
  <si>
    <t xml:space="preserve">m² </t>
  </si>
  <si>
    <t>Madeiramento para cobertura em duas ou mais águas em telhas cerâmicas do tipo colonial , constituídos de cumeeira, terças, rincões e espigões de 3" x 4.1/2", caibros de 3" x 1.1/2", ripas 1,5x4cm, tudo em maçaranduba aparelhada, sem tesoura ou pontalete, medido pela área real do madeiramento. FORNECIMENTO E COLOCAÇÃO</t>
  </si>
  <si>
    <r>
      <t xml:space="preserve">Cobertura em telhas colonial, </t>
    </r>
    <r>
      <rPr>
        <b/>
        <sz val="10"/>
        <rFont val="Arial"/>
        <family val="2"/>
      </rPr>
      <t xml:space="preserve">exclusive </t>
    </r>
    <r>
      <rPr>
        <sz val="10"/>
        <rFont val="Arial"/>
        <family val="2"/>
      </rPr>
      <t>cumeeira e madeiramento. Medida pela área real de cobertura. FORNECIMENTO E COLOCAÇÃO.</t>
    </r>
  </si>
  <si>
    <t>Cumeeira para telhas colonial. FORNECIMENTO E COLOCAÇÃO</t>
  </si>
  <si>
    <t>Arbusto para jardins, tipo LANTANA, HIBISCO, CEDRINHO, etc, com 70 a 100cm de altura, considerando apenas o fornecimento</t>
  </si>
  <si>
    <t>1.17</t>
  </si>
  <si>
    <t>INSTALAÇÕES ELÉTRICA</t>
  </si>
  <si>
    <t>SUPERPOSTES COM 4 PÉTALAS</t>
  </si>
  <si>
    <t>Construção de linha simples de duto espiral flexível, singelo, de polietileno de alta densidade, para proteção de condutores elétricos, com diâmetro nominal de 75mm (3”), com fio guia de aço galvanizado, com diâmetro de 1,68mm, revestido com camada de PVC, lançado diretamente no solo, inclusive conexões</t>
  </si>
  <si>
    <t>Cabo com isolamento termoplástico, compreendendo: preparo, corte e enfiação em eletrodutos, na bitola de 4mm², 600/1.000V.  FORNECIMENTO e COLOCAÇÃO</t>
  </si>
  <si>
    <t>Cabo com isolamento termoplástico, compreendendo: preparo, corte e enfiação em eletrodutos, na bitola de 25mm², 600/1.000V.  FORNECIMENTO e COLOCAÇÃO</t>
  </si>
  <si>
    <t>Eletroduto de PVC rígido rosqueado, de 2", inclusive conexões e emendas, exclusive abertura e fechamento de rasgo. FORNECIMENTO e ASSENTAMENTO</t>
  </si>
  <si>
    <t>Disjuntor termomagnético, tripolar, de 60 a 100A x 240V.  FORNECIMENTO e COLOCAÇÃO</t>
  </si>
  <si>
    <t>CAIXA DE PASSAGEM - dimensões 50x50x40cm</t>
  </si>
  <si>
    <r>
      <t xml:space="preserve">Concreto simples, dosado racionalmente para resistência à compressão de 10MPa, </t>
    </r>
    <r>
      <rPr>
        <b/>
        <sz val="10"/>
        <rFont val="Arial"/>
        <family val="2"/>
      </rPr>
      <t>inclusive</t>
    </r>
    <r>
      <rPr>
        <sz val="10"/>
        <rFont val="Arial"/>
        <family val="2"/>
      </rPr>
      <t xml:space="preserve"> materiais, transporte equivalente a 20,0m na horizontal e 10,0m na vertical, produção, lançamento e adensamento na quantidade de 2,00m3/h , para fundo da caixa de passagem - espessura=7cm</t>
    </r>
  </si>
  <si>
    <r>
      <t xml:space="preserve">Concreto simples, dosado racionalmente para resistência à compressão de 10MPa, </t>
    </r>
    <r>
      <rPr>
        <b/>
        <sz val="10"/>
        <rFont val="Arial"/>
        <family val="2"/>
      </rPr>
      <t>inclusive</t>
    </r>
    <r>
      <rPr>
        <sz val="10"/>
        <rFont val="Arial"/>
        <family val="2"/>
      </rPr>
      <t xml:space="preserve"> materiais, transporte equivalente a 20,0m na horizontal e 10,0m na vertical, produção, lançamento e adensamento na quantidade de 2,00m3/h , para parede da caixa de passagem de 50x50x50cm - espessura=8cm</t>
    </r>
  </si>
  <si>
    <r>
      <t xml:space="preserve">Concreto armado para tampa, na espessura de 8cm, com malha de ferro de1/4" a cada 10cm com fck=15MPa, </t>
    </r>
    <r>
      <rPr>
        <b/>
        <sz val="10"/>
        <rFont val="Arial"/>
        <family val="2"/>
      </rPr>
      <t xml:space="preserve">inclusive </t>
    </r>
    <r>
      <rPr>
        <sz val="10"/>
        <rFont val="Arial"/>
        <family val="2"/>
      </rPr>
      <t>mão de obra para corte, dobragem, montagem e colocação.</t>
    </r>
  </si>
  <si>
    <t>POSTE DECORATIVO</t>
  </si>
  <si>
    <t xml:space="preserve"> Fornecimento e instalação de poste  decorativo, fabricado em tubo de aço SAE 1010/1020, para fixação de 2 luminárias, inclusive estas, lâmpadas mistas mínima de 160w e fiação, eletrodutos e chumbadores (pátio externo dos canteiros);</t>
  </si>
  <si>
    <t>Cabo com isolamento termoplástico, compreendendo: preparo, corte e enfiação em eletrodutos, na bitola de 10mm², 450/750V.  FORNECIMENTO e COLOCAÇÃO</t>
  </si>
  <si>
    <t>Poste de concreto, com seção circular, com 14,00m de comprimento e carga nominal horizontal no topo de 400kg, inclusive escavação, exclusive transporte. FORNECIMENTO e COLOCAÇÃO</t>
  </si>
  <si>
    <t xml:space="preserve">Escavação manual em material de 1a categoria, até 1,50m de profundidade, nas sapatas de fundação a serem executadas </t>
  </si>
  <si>
    <t>Escavação manual em material de 1a categoria, até 1,50m de profundidade, para piscina</t>
  </si>
  <si>
    <r>
      <t xml:space="preserve">Concreto simples, dosado racionalmente para uma resistência à compressão de 10MPa, </t>
    </r>
    <r>
      <rPr>
        <b/>
        <sz val="10"/>
        <rFont val="Arial"/>
        <family val="2"/>
      </rPr>
      <t>inclusive</t>
    </r>
    <r>
      <rPr>
        <sz val="10"/>
        <rFont val="Arial"/>
        <family val="2"/>
      </rPr>
      <t xml:space="preserve"> materiais, transporte equivalente a 20,00 m ns horizontal e 10,0m na vertical, produção, lançamento e adensamento na quantidade de 2,00 m3/h (para enchimento dos blocos)</t>
    </r>
  </si>
  <si>
    <t>REVESTIMENTOS</t>
  </si>
  <si>
    <t>IMPERMEABILIZAÇÃO</t>
  </si>
  <si>
    <t xml:space="preserve">Impermeabilização de piscinas/cisternas com proteção mecânica e revestimento, (item 4.2.1), utilizando elastômetro de poliuretano na cor preta, moldado "IN LOCO" e aplicado a frio, em 4 demãos, diluído em 20% de diluente apropiado, consumo 1,5 kg/m2 (produto sem diluente). Antes 1ª demão, aplicar primer composto pelo próprio material diluído em 50% do diluente. </t>
  </si>
  <si>
    <r>
      <t xml:space="preserve">Execução de emboço com argamassa de cimento e areia, no traço 1:3 com 1,5cm de espessura, </t>
    </r>
    <r>
      <rPr>
        <b/>
        <sz val="10"/>
        <rFont val="Arial"/>
        <family val="2"/>
      </rPr>
      <t>inclusive</t>
    </r>
    <r>
      <rPr>
        <sz val="10"/>
        <rFont val="Arial"/>
        <family val="2"/>
      </rPr>
      <t xml:space="preserve"> chapisco de cimento e areia, no traço 1:3, com 9mm de espessura (paredes internas e externas)</t>
    </r>
  </si>
  <si>
    <t>Abrigo para bomba, nas dimensões 120x60x80cm, em alvenaria de tijolos furados de 10x20x30cm, paredes de meia vez, revestidas com argamassa de cimento e saibro, no traço 1:6, tampão de concreto armado 6cm de espessura, fck=15MPa, porta 100x60cm em chapa de ferro nº 16, cadeado 30mm;</t>
  </si>
  <si>
    <t>Torneira de bóia, em bronze, de pressão, de 3/4". FORNECIMENTO E COLOCAÇÃO</t>
  </si>
  <si>
    <t>Bomba hidraúlica centrífuga, com motor elétrico, potência de 1 HP. FORNECIMENTO E COLOCAÇÃO</t>
  </si>
  <si>
    <t>Tubo de PVC rígido de 25mm, soldável. FORNECIMENTO E COLOCAÇÃO</t>
  </si>
  <si>
    <t>INSTALAÇÕES ELÉTRICAS</t>
  </si>
  <si>
    <t>Fornecimento e colocação de quadro de distribuição de energia para disjuntores termo-magnético unipolares, de embutir, com porta e barramento neutro, para instalação de até 03 disjuntores sem dispositivo para para chave geral;</t>
  </si>
  <si>
    <t>Fornecimento e colocação de disjuntor termomagnético, unipolar, de 30 A;</t>
  </si>
  <si>
    <t>Chave bóia, automática, de mercúrio unipolar. FORNECIMENTO E COLOCAÇÃO</t>
  </si>
  <si>
    <t>Fio com isolamento termoplástico, antichama, compreendendo: preparo, corte e enfiação em eletrodutos, na bitola de 4mm2, 450/750V. FORNECIMENTO E COLOCAÇÃO</t>
  </si>
  <si>
    <t>Eletroduto de PVC rígido rosqueável de 3/4".</t>
  </si>
  <si>
    <t xml:space="preserve">Base externa para relé fotoelétrico. FORNECIMENTO </t>
  </si>
  <si>
    <t>Relé fotoeletrônico para iluminação  pública</t>
  </si>
  <si>
    <t>Reator aéreo para lâmpada VS/MVM de 400W</t>
  </si>
  <si>
    <t>Luminária LRJ-32 para lâmpada vapor de sódio ou multivapor metálico de 400W,</t>
  </si>
  <si>
    <r>
      <t xml:space="preserve">Concreto armado para tampa, na espessura de 8cm, com malha de ferro de1/4" a cada 10cm com fck=20MPa, </t>
    </r>
    <r>
      <rPr>
        <b/>
        <sz val="10"/>
        <rFont val="Arial"/>
        <family val="2"/>
      </rPr>
      <t xml:space="preserve">inclusive </t>
    </r>
    <r>
      <rPr>
        <sz val="10"/>
        <rFont val="Arial"/>
        <family val="2"/>
      </rPr>
      <t>mão de obra para corte, dobragem, montagem e colocação.</t>
    </r>
  </si>
  <si>
    <t>18.</t>
  </si>
  <si>
    <t>Tampa de ferro para caixa de água, em chapa nº 18, com diâmetro 1,10m e 10cm de altura de virada. FORNECIMENTO e COLOCAÇÃO</t>
  </si>
  <si>
    <r>
      <t xml:space="preserve">SISTEMA DE ESGOTO </t>
    </r>
    <r>
      <rPr>
        <sz val="10"/>
        <rFont val="Arial"/>
      </rPr>
      <t xml:space="preserve">(FOSSA  SÉPTICA ; FILTRO ANAERÓBIO e SUMIDOURO </t>
    </r>
  </si>
  <si>
    <t>Fornecimento e colocação de bancada de pia de granito preto,2,50 m de comprimento e 60 cm de largura com abertura para 1 cuba, sobre apoio de alvenaria de meia vez e verga de concreto, com revestimento em azulejo, conforme localização em planta;</t>
  </si>
  <si>
    <t>10.15</t>
  </si>
  <si>
    <t>14.1.6</t>
  </si>
  <si>
    <t>14.1.7</t>
  </si>
  <si>
    <t>14.1.8</t>
  </si>
  <si>
    <t>14.1.9</t>
  </si>
  <si>
    <t>14.1.10</t>
  </si>
  <si>
    <t>14.1.11</t>
  </si>
  <si>
    <t>14.3.2</t>
  </si>
  <si>
    <t>14.3.3</t>
  </si>
  <si>
    <t>14.3.4</t>
  </si>
  <si>
    <t>14.3.5</t>
  </si>
  <si>
    <t>14.3.6</t>
  </si>
  <si>
    <t>14.3.7</t>
  </si>
  <si>
    <t>14.3.8</t>
  </si>
  <si>
    <t>14.4.2</t>
  </si>
  <si>
    <t>14.4.3</t>
  </si>
  <si>
    <t>18.1</t>
  </si>
  <si>
    <t>18.2</t>
  </si>
  <si>
    <t>18.3</t>
  </si>
  <si>
    <t>18.4</t>
  </si>
  <si>
    <t>18.5</t>
  </si>
  <si>
    <t>18.6</t>
  </si>
  <si>
    <t>18.7</t>
  </si>
  <si>
    <t>18.7.1</t>
  </si>
  <si>
    <t>18.7.2</t>
  </si>
  <si>
    <t>18.7.3</t>
  </si>
  <si>
    <t>18.7.4</t>
  </si>
  <si>
    <t>18.7.5</t>
  </si>
  <si>
    <t>18.7.6</t>
  </si>
  <si>
    <t>18.7.7</t>
  </si>
  <si>
    <t>18.8</t>
  </si>
  <si>
    <t>18.8.1</t>
  </si>
  <si>
    <t>18.9</t>
  </si>
  <si>
    <t>18.9.1</t>
  </si>
  <si>
    <t>18.10</t>
  </si>
  <si>
    <t>18.10.1</t>
  </si>
  <si>
    <t>18.10.2</t>
  </si>
  <si>
    <t>18.10.3</t>
  </si>
  <si>
    <t>18.10.4</t>
  </si>
  <si>
    <t>18.10.5</t>
  </si>
  <si>
    <t>18.11</t>
  </si>
  <si>
    <t>18.11.1</t>
  </si>
  <si>
    <t>18.11.2</t>
  </si>
  <si>
    <t>18.11.3</t>
  </si>
  <si>
    <t>18.11.4</t>
  </si>
  <si>
    <t>18.11.5</t>
  </si>
  <si>
    <t>19.</t>
  </si>
  <si>
    <t>19.1</t>
  </si>
  <si>
    <t>19.2</t>
  </si>
  <si>
    <t>19.3</t>
  </si>
  <si>
    <t>19.4</t>
  </si>
  <si>
    <t>19.5</t>
  </si>
  <si>
    <t>19.6</t>
  </si>
  <si>
    <t>19.6.1</t>
  </si>
  <si>
    <t>19.6.2</t>
  </si>
  <si>
    <t>19.6.3</t>
  </si>
  <si>
    <t>19.6.4</t>
  </si>
  <si>
    <t>19.6.5</t>
  </si>
  <si>
    <t>19.7</t>
  </si>
  <si>
    <t>19.7.1</t>
  </si>
  <si>
    <t>19.8</t>
  </si>
  <si>
    <t>19.8.1</t>
  </si>
  <si>
    <t>19.9</t>
  </si>
  <si>
    <t>19.9.1</t>
  </si>
  <si>
    <t>19.10</t>
  </si>
  <si>
    <t>19.10.1</t>
  </si>
  <si>
    <t>19.10.2</t>
  </si>
  <si>
    <t>19.10.3</t>
  </si>
  <si>
    <t>19.10.4</t>
  </si>
  <si>
    <t>19.10.5</t>
  </si>
  <si>
    <t>19.11</t>
  </si>
  <si>
    <t>19.11.1</t>
  </si>
  <si>
    <t>19.12</t>
  </si>
  <si>
    <t>19.12.1</t>
  </si>
  <si>
    <t>19.12.2</t>
  </si>
  <si>
    <t>19.13</t>
  </si>
  <si>
    <t>19.13.1</t>
  </si>
  <si>
    <t>19.13.2</t>
  </si>
  <si>
    <t>19.13.6</t>
  </si>
  <si>
    <t>19.13.13</t>
  </si>
  <si>
    <t>19.13.14</t>
  </si>
  <si>
    <t>19.14</t>
  </si>
  <si>
    <t>19.14.1</t>
  </si>
  <si>
    <t xml:space="preserve">SISTEMA DE ESGOTO   (FOSSA  SÉPTICA , FILTRO ANAERÓBIO e SUMIDOURO </t>
  </si>
  <si>
    <t>19.14.2</t>
  </si>
  <si>
    <t>19.14.3</t>
  </si>
  <si>
    <t>19.14.4</t>
  </si>
  <si>
    <t>19.14.5</t>
  </si>
  <si>
    <t>19.14.6</t>
  </si>
  <si>
    <t>19.14.7</t>
  </si>
  <si>
    <t>19.14.8</t>
  </si>
  <si>
    <t>19.14.9</t>
  </si>
  <si>
    <t>19.14.10</t>
  </si>
  <si>
    <t>19.14.11</t>
  </si>
  <si>
    <t>19.15</t>
  </si>
  <si>
    <t>19.15.1</t>
  </si>
  <si>
    <t>19.15.2</t>
  </si>
  <si>
    <t>19.15.3</t>
  </si>
  <si>
    <t>19.15.4</t>
  </si>
  <si>
    <t>19.15.5</t>
  </si>
  <si>
    <t>19.15.6</t>
  </si>
  <si>
    <t>19.15.7</t>
  </si>
  <si>
    <t>19.15.8</t>
  </si>
  <si>
    <t>19.15.9</t>
  </si>
  <si>
    <t>19.15.10</t>
  </si>
  <si>
    <t>19.15.11</t>
  </si>
  <si>
    <t>19.15.12</t>
  </si>
  <si>
    <t>19.16</t>
  </si>
  <si>
    <t>19.16.1</t>
  </si>
  <si>
    <t>19.16.2</t>
  </si>
  <si>
    <t>19.16.3</t>
  </si>
  <si>
    <t>19.17</t>
  </si>
  <si>
    <t>19.17.1</t>
  </si>
  <si>
    <t>19.17.2</t>
  </si>
  <si>
    <t>19.17.3</t>
  </si>
  <si>
    <t>19.18</t>
  </si>
  <si>
    <t>19.18.1</t>
  </si>
  <si>
    <t>19.19</t>
  </si>
  <si>
    <t>19.19.1</t>
  </si>
  <si>
    <t>5º MÊS</t>
  </si>
  <si>
    <t>6º MÊS</t>
  </si>
  <si>
    <t>7º MÊS</t>
  </si>
  <si>
    <t>8º MÊS</t>
  </si>
  <si>
    <t>9º MÊS</t>
  </si>
  <si>
    <t>10º MÊS</t>
  </si>
  <si>
    <t>Plantio de arbustos de 70 a100cm de altura, formando jardim, com 12 unidades por metro quadrado, exclusive o fornecimento</t>
  </si>
  <si>
    <t>BDI =16%</t>
  </si>
  <si>
    <t>SEM BDI</t>
  </si>
  <si>
    <t>COM BDI</t>
  </si>
  <si>
    <t>TOTAL GERAL</t>
  </si>
  <si>
    <t>Mão-de-obra de engenheiro ou arquiteto coordenador geral de projetos ou supervisor de obras, inclusive encargos sociais</t>
  </si>
  <si>
    <t>h</t>
  </si>
  <si>
    <t>Mão-de-obra de mestre de obra “B”, inclusive encargos sociais</t>
  </si>
  <si>
    <t>Mão-de-obra de almoxarife, inclusive encargos sociais</t>
  </si>
  <si>
    <t>Mão-de-obra de vigia, inclusive encargos sociais com adicional noturno</t>
  </si>
  <si>
    <t>1.18</t>
  </si>
  <si>
    <t>Projeto executivo de instalação hidráulica de 500m² até 3000m², apresentado em Autocad, inclusive as legalizações pertinentes</t>
  </si>
  <si>
    <t>12.5</t>
  </si>
  <si>
    <t xml:space="preserve">Fornecimento e colocação de revestimento de paredes com azulejos brancos 15 x 15cm, qualidade extra, assentes com nata de cimento comum, tendo juntas corridas com 2mm, rejuntadas com pasta de cimento branco, inclusive chapisco de cimento e areia, no traço 1:3 e emboço com argamassa de cimento, saibro e areia, no traço 1:3:3 com espessura 2,5cm. </t>
  </si>
  <si>
    <t>X . Taxa representativa das DESPESAS INDIRETAS, exceto tributos e despesas financeiras</t>
  </si>
  <si>
    <t>TIPO</t>
  </si>
  <si>
    <r>
      <t xml:space="preserve">ALÍQUOTA </t>
    </r>
    <r>
      <rPr>
        <b/>
        <sz val="8"/>
        <rFont val="Arial"/>
        <family val="2"/>
      </rPr>
      <t>(%)</t>
    </r>
  </si>
  <si>
    <t>X.1 - Administração Central</t>
  </si>
  <si>
    <t>X.3 - Mobilização e Desmobilização</t>
  </si>
  <si>
    <t>X =</t>
  </si>
  <si>
    <t>Y . Taxa representativa das DESPESAS FINANCEIRAS</t>
  </si>
  <si>
    <t>Y.1 - Despesas Financeiras</t>
  </si>
  <si>
    <t>Y =</t>
  </si>
  <si>
    <t>Z . Taxa representativa do LUCRO</t>
  </si>
  <si>
    <t>Z.1 - Lucro Presumido</t>
  </si>
  <si>
    <t>Z =</t>
  </si>
  <si>
    <t>I.2 - COFINS ( Contribuição para o Financiamento da Seguridade Social) - Federal</t>
  </si>
  <si>
    <t>I.3 - P I S ( Programa de Integração Social ) - Federal</t>
  </si>
  <si>
    <t>I =</t>
  </si>
  <si>
    <t>B D I - Benefício e Despesas Indiretas</t>
  </si>
  <si>
    <t>B D I  =</t>
  </si>
  <si>
    <t>( 1 + X )  ( 1 + Y )  ( 1 + Z )</t>
  </si>
  <si>
    <t xml:space="preserve"> - 1</t>
  </si>
  <si>
    <r>
      <t>ç</t>
    </r>
    <r>
      <rPr>
        <sz val="8"/>
        <rFont val="Arial"/>
        <family val="2"/>
      </rPr>
      <t xml:space="preserve">  Fórmula do BDI</t>
    </r>
  </si>
  <si>
    <t>( 1 - I )</t>
  </si>
  <si>
    <t>Concreto dosado racionalmente para uma resistência característica à compressão de 20MPa, inclusive materiais, transporte, preparo com betoneira, lançamento e adensamento</t>
  </si>
  <si>
    <t>Barra de aço CA-50, com saliência ou mossa, coeficiente de conformação superficial mínimo (aderência) igual a 1,5, diâmetro de 8,0mm a 12,5mm, destinada à armadura de concreto armado, compreendendo 10% de perdas de pontas e arame 18. FORNECIMENTO</t>
  </si>
  <si>
    <t>kg</t>
  </si>
  <si>
    <t>Formas de madeira de 3ª, para moldagem de peças de concreto com paramentos planos, em lajes, vigas, paredes, etc, servindo a madeira 2 vezes, inclusive desmoldagem, exclusive escoramento</t>
  </si>
  <si>
    <t>Corte, dobragem, montagem e colocação de ferragens nas formas, aço CA-50, em barras redondas, com diâmetro  de 8,0mm a 12,5mm</t>
  </si>
  <si>
    <t>Marcação de obra sem instrumento topográfico, considerada a projeção horizontal da área envolvente</t>
  </si>
  <si>
    <t>Unidade de referência para despesas dentro do canteiro de obras, tais como:consumo de água, telefone, energia elétrica, materiais de limpeza e de escritório,computadores, subsídios em alimentação e transportes, móveis e utensílios, ar condicionado, bebedouro, ART, fotografias, uniformes, diárias e demais itens que complementam as item na contra-capa do Boletim Mensal de Custosdespesas já consideradas. Veja o critério para utilização deste</t>
  </si>
  <si>
    <t>ur</t>
  </si>
  <si>
    <t>BAIRRO PRAIA DA GORDA, ARMAÇAO DOS BUZIOS -RJ</t>
  </si>
  <si>
    <t>Vaso sanitário de louça branca ou branco gelo, para pessoas com necessidades específicas, inclusive assento especial, bolsa de ligação e acessórios de fixação. FORNECIMENTO</t>
  </si>
  <si>
    <t>Barra de apoio em aço inoxidável AISI 304, tubo de 1 1/4", inclusive fixação com parafusos inoxidáveis e buchas plásticas, com 80cm, para pessoas com necessidades específicas. FORNECIMENTO e COLOCAÇÃO</t>
  </si>
  <si>
    <t>Ralo seco (simples) de PVC (100 x 53) x 40mm, com grelha, compreendendo: efluente de 40mm soldável em PVC com 2,00m de extensão e ligação ao ralo sifonado. FORNECIMENTO e INSTALAÇÃO</t>
  </si>
  <si>
    <t>8.15</t>
  </si>
  <si>
    <t>CISTERNA   5,20X2,70X1,70m</t>
  </si>
  <si>
    <t>MERCADO DE PEIXE</t>
  </si>
  <si>
    <t>Vidro temperado incolor, de 10mm, para portas ou painéis fixos e/ou movel, inclusive ferragens.  FORNECIMENTO e COLOCAÇÃO( JANELAS DO FUNDO)</t>
  </si>
  <si>
    <t>Abrigo para 2botijões de gás de 13kg, exclusive ligações, nas dimensões de 1,00 x 0,50 x 0,80m, em alvenaria de tijolos maciços (7 x 10 x 20cm), paredes de meia vez, revestidas com argamassa de cimento e saibro, no traço 1:6, piso com espessura de 10cm e cobertura com espessura de 6cm, ambas em concreto armado, fck=15MPa, com acabamento de cimentado, no traço 1:4, conforme projeto tipo nº 2001/EMOP</t>
  </si>
  <si>
    <t>UM</t>
  </si>
  <si>
    <t>4.1.2</t>
  </si>
  <si>
    <t>Sanitário com vaso e chuveiro para pessoal de obra, com 2,00m² executado com tábuas de madeira de 3ª, e telhas onduladas de 6mm de fibrocimento, inclusive instalações, aparelhos, esquadrias e ferragens considerando reaproveitamento das instalações e aparelhos 2 vezes</t>
  </si>
  <si>
    <t>Mobilização e desmobilização de equipamento e equipe de sondagem e perfuração a percussão, com transporte até 50km</t>
  </si>
  <si>
    <t>Projeto executivo de arquitetura  ate de 500m², apresentado em Autocad nos padrões da contratante, inclusive as legalizações pertinentes e a coordenação dos projetos complementares</t>
  </si>
  <si>
    <t>Projeto executivo de instalação de esgoto sanitário e águas pluviais ate de 500m², apresentado em Autocad, inclusive as legalizações pertinentes</t>
  </si>
  <si>
    <t>Projeto executivo de instalação elétrica ate 500m², apresentado em Autocad, inclusive as legalizações pertinentes</t>
  </si>
  <si>
    <t>Projeto estrutural ate 500M², apresentado em Autocad nos padrões da contratante, constando de plantas de forma, armação e detalhes, de acordo com a ABNT</t>
  </si>
  <si>
    <t>Projeto executivo de instalação de incêndio e SPDA para prédios escolares e/ou administrativos até 500m², inclusive projeto básico, apresentado em Autocad, inclusive as legalizações pertinentes</t>
  </si>
  <si>
    <t>22 HORAS X 4 SEMANAS X 10 MESES = 880 HS</t>
  </si>
  <si>
    <t>44 horas x 4 semanas x 10 meses = 1760</t>
  </si>
  <si>
    <t xml:space="preserve">Vidro temperado incolor, de 10mm, para portas ou painéis fixos e/ou movel, inclusive ferragens.  FORNECIMENTO e COLOCAÇÃO BASCULANTE </t>
  </si>
  <si>
    <t>Piso de friso de ipê ou madeira equivalente com 20 x 2cm, pregado sobre barroteamento ou réguas de madeira de lei a cada 50cm, exclusive barrotes ou réguas</t>
  </si>
  <si>
    <t>Barrote de madeira de lei de 3” x 4.1/2”, apoiado em pilarete de 20 x 20cm, de alvenaria de tijolos maciços ou outro, exclusive os pilaretes</t>
  </si>
  <si>
    <t>Piso de granitina, compreendendo: a) Lastro, com 4cm de espessura média, de argamassa de cimento e areia grossa, no traço 1:4; b) Camada de granitina, com 3 cm de espessura, feita com grana nº 1 de granito preto cimento, superfície estucada após a fundição, sem polimento</t>
  </si>
  <si>
    <t>6.6</t>
  </si>
  <si>
    <t>6.7</t>
  </si>
  <si>
    <t>6.8</t>
  </si>
  <si>
    <t>6.9</t>
  </si>
  <si>
    <t xml:space="preserve">  QUIOSQUES /PREDIO ADM./CULTURAL</t>
  </si>
  <si>
    <t>QUIOSQUE 29,26 M3 + PREDIO ADM. =15,47 , + CULTURAL =27,02 M3 TOTAL DE 71,75 M3</t>
  </si>
  <si>
    <t>QUIOSQUE 30,12 M2 + PREDIO ADM. 48,10 M2 + CULTURAL 48,77 M2 = TOTAL DE 126,99</t>
  </si>
  <si>
    <t>QUIOSQUE=1,26+1,68+1,89=4,83,PPREDIO ADM. 3X ,90X2,10= 5,67,CULTURAL 3,36 M2 TOTAL DE 13,86</t>
  </si>
  <si>
    <t>Terça de maçaranduba aparelhada, em peças de 3" x 3", para cobertura de qualquer tipo.  FORNECIMENTO e COLOCAÇÃO</t>
  </si>
  <si>
    <t>Terça de maçaranduba aparelhada, em peças de 3" x 6", para cobertura de qualquer tipo.  FORNECIMENTO e COLOCAÇÃO</t>
  </si>
  <si>
    <t>pilares de maçaranduba aparelhada, em peças de 20x 20cm. FORNECIMENTO e COLOCAÇÃO</t>
  </si>
  <si>
    <t>16.2</t>
  </si>
  <si>
    <t>16.3</t>
  </si>
  <si>
    <t>PERGOLADO MADEIRA/DECK</t>
  </si>
  <si>
    <t>Deck de madeira de lei, aparelhada, formado por peças de 2 x 10cm, com intervalos de 2,5cm e apoiadas em travessas de madeira serrada 7,5cm x 7,5cm / 3” x 3” e estrutura em toras de madeira com 25cm de diâmetro, tratado, altura útil média de 1,50m, enterrado 1,00m de profundidade. FORNECIMENTO e COLOCAÇÃO</t>
  </si>
  <si>
    <t>M2</t>
  </si>
  <si>
    <t>16.4</t>
  </si>
  <si>
    <t>Grama sintética Européia, em rolos, com fios de 28mm de comprimento, na cor verde, inclusive mão de obra especializada para execução de serviços, fornecimento e instalação de faixas de grama sintética branca para as demarcações do campo, regularização com areia adequada e transporte do material até o local dos serviços. FORNECIMENTO e COLOCAÇÃO</t>
  </si>
  <si>
    <t>15.8</t>
  </si>
  <si>
    <t>15.9</t>
  </si>
  <si>
    <t>Revestimento de piso/Paredes com ladrilho hidráulico, 20x20cm, assentes conforme item 13.330.0010</t>
  </si>
  <si>
    <t>Revestimento de piso cerâmico em porcelanato técnico natural, acabamento da borda retificado, para uso em áreas comerciais com acesso para rua, no formato (60x60)cm, assentes em superfície em osso com argamassa de cimento e cola 
(argamassa colante) e rejuntamento pronto</t>
  </si>
  <si>
    <t>6.10</t>
  </si>
  <si>
    <t>PAVIMENTAÇAO</t>
  </si>
  <si>
    <t>PATIO DE CONCRETO IMPORTADO DE USINA,NA ESPESSURA DE 8CM, NOTRACO 1:3:3 EM VOLUME, FORMANDO QUADROS DE 1,00X1,00M, COMSARRAFOS DE MADEIRA INCORPORADOS ,EXCLUSIVE PREPARO DO TERRENO</t>
  </si>
  <si>
    <t>6.11</t>
  </si>
  <si>
    <t>Gangorra de 5/10 anos com 2 pranchas de madeira aparelhada, estas fixadas em tubo de ferro galvanizado (externa e internamente) com diâmetro de 2” e 2.1/2” e espessura de parede de 1/8”, com pintura de base galvite e 2 demãos de acabamento. FORNECIMENTO e COLOCAÇÃO</t>
  </si>
  <si>
    <t>Escorrega de 5/10 anos com altura de 1,57m em madeira aparelhada e tubos de 
ferro galvanizado (externa e internamente) de 3/4” e 2” e espessura de parede de 
1/8”, com pintura de base galvite e 2 demãos de acabamento. FORNECIMENTO 
e COLOCAÇÃO</t>
  </si>
  <si>
    <t>15.10</t>
  </si>
  <si>
    <t>15.11</t>
  </si>
  <si>
    <t>CANTEIROS/BRINQUEDOS</t>
  </si>
  <si>
    <t>Coifa de aço inox AISI 304/444 (#20), nas dimensões 1,30 x 1,30 x 0,60m (cocção), com calha coletora de gordura em todo perímetro com dreno plugado, suporte de fixação e bocais flangeados (fogão industrial de 4 bocas). FORNECIMENTO e COLOCAÇÃO</t>
  </si>
  <si>
    <t>Alvenaria de tijolos maciços 7 x 10 x 20cm, com argamassa de cimento e saibro, no traço 1:6, até 3,00m de altura ( PARQUINHO)</t>
  </si>
  <si>
    <t>4.1.3</t>
  </si>
  <si>
    <t>Fornecimento e colocação de bancada seca de granito preto, com 3 cm espessura, 60 cm de largura, sobre apoio de alvenaria, na praça de alimentação conforme localização em planta;(ROSA DOS VENTOS)</t>
  </si>
  <si>
    <t>Banco para jardins com 14 réguas de madeira de lei, seção de 5,5 x 2,5cm e comprimento de 2,00m, presas com parafusos de porca nos pés de ferro fundido, estes com 14kg, barra de ferro ao centro do assentamento, inclusive espigão de fixação, 4 bases de concreto de 15 x 15 x 30cm, e pintura na cor a ser indicada</t>
  </si>
  <si>
    <t>Banco de prancha em madeira de lei, de 4cm de espessura, 40cm de largura e 2,00m de comprimento, com dois pés do mesmo material, altura total de 40cm, acabamento a óleo, com duas demãos diretamente sobre a madeira</t>
  </si>
  <si>
    <t>15.12</t>
  </si>
  <si>
    <t>Instalação de ponto de luz equivalente a 2 varas de eletroduto de PVC rígido de 3/4", 12,00m de fio 2,5mm², caixas, conexões, luvas, curva e interruptor de embutir com placa fosforescente, inclusive abertura e fechamento de rasgo em alvenaria,</t>
  </si>
  <si>
    <t>PAREI AQUI</t>
  </si>
  <si>
    <t>8.3</t>
  </si>
  <si>
    <t>ESTRUTURA QUIOSQUES PREDIO ADM/CULTURA</t>
  </si>
  <si>
    <t>01.008.0050-A</t>
  </si>
  <si>
    <t>01.018.0001-A</t>
  </si>
  <si>
    <t>01.050.0028-A</t>
  </si>
  <si>
    <t>01.050.0034-A</t>
  </si>
  <si>
    <t>01.050.0049-A</t>
  </si>
  <si>
    <t>01.050.0087-A</t>
  </si>
  <si>
    <t>01.050.0099-A</t>
  </si>
  <si>
    <t>01.050.0113-A</t>
  </si>
  <si>
    <t>02.004.0005-A</t>
  </si>
  <si>
    <t>02.004.0012-A</t>
  </si>
  <si>
    <t>02.015.0001-A</t>
  </si>
  <si>
    <t>02.016.0001-A</t>
  </si>
  <si>
    <t>02.020.0001-A</t>
  </si>
  <si>
    <t>03.001.0001-B</t>
  </si>
  <si>
    <t>03.013.0001-B</t>
  </si>
  <si>
    <t>03.016.0018-B</t>
  </si>
  <si>
    <t>04.005.0125-A</t>
  </si>
  <si>
    <t>04.006.0008-B</t>
  </si>
  <si>
    <t>05.100.0900-A</t>
  </si>
  <si>
    <t>05.105.0100-A</t>
  </si>
  <si>
    <t>05.105.0122-A</t>
  </si>
  <si>
    <t>05.105.0129-A</t>
  </si>
  <si>
    <t>05.105.0130-A</t>
  </si>
  <si>
    <t>06.069.0020-A</t>
  </si>
  <si>
    <t>08.020.0010-A</t>
  </si>
  <si>
    <t>09.001.0020-A</t>
  </si>
  <si>
    <t>09.001.0100-A</t>
  </si>
  <si>
    <t>09.002.0001-A</t>
  </si>
  <si>
    <t>09.002.0003-A</t>
  </si>
  <si>
    <t>09.003.0009-A</t>
  </si>
  <si>
    <t>09.006.0030-A</t>
  </si>
  <si>
    <t>09.013.0001-A</t>
  </si>
  <si>
    <t>09.013.0002-A</t>
  </si>
  <si>
    <t>09.015.0324-A</t>
  </si>
  <si>
    <t>09.015.0330-A</t>
  </si>
  <si>
    <t>11.003.0001-B</t>
  </si>
  <si>
    <t>11.003.0003-B</t>
  </si>
  <si>
    <t>11.004.0021-B</t>
  </si>
  <si>
    <t>11.009.0014-B</t>
  </si>
  <si>
    <t>11.011.0030-B</t>
  </si>
  <si>
    <t>11.013.0070-B</t>
  </si>
  <si>
    <t>11.030.0020-A</t>
  </si>
  <si>
    <t>12.002.0010-A</t>
  </si>
  <si>
    <t>12.005.0080-A</t>
  </si>
  <si>
    <t>13.001.0025-B</t>
  </si>
  <si>
    <t>13.002.0017-A</t>
  </si>
  <si>
    <t>13.026.0010-A</t>
  </si>
  <si>
    <t>13.301.0118-A</t>
  </si>
  <si>
    <t>13.330.0075-A</t>
  </si>
  <si>
    <t>13.331.0015-A</t>
  </si>
  <si>
    <t>13.332.0010-A</t>
  </si>
  <si>
    <t>13.348.0050-A</t>
  </si>
  <si>
    <t>13.348.0070-A</t>
  </si>
  <si>
    <t>13.371.0010-A</t>
  </si>
  <si>
    <t>13.380.0012-A</t>
  </si>
  <si>
    <t>13.398.0016-A</t>
  </si>
  <si>
    <t>13.398.0018-A</t>
  </si>
  <si>
    <t>14.002.0020-A</t>
  </si>
  <si>
    <t>14.002.0385-A</t>
  </si>
  <si>
    <t>14.003.0210-A</t>
  </si>
  <si>
    <t>14.004.0120-A</t>
  </si>
  <si>
    <t>14.006.0440-A</t>
  </si>
  <si>
    <t>15.001.0056-A</t>
  </si>
  <si>
    <t>15.001.0076-A</t>
  </si>
  <si>
    <t>15.002.0062-A</t>
  </si>
  <si>
    <t>15.002.0210-A</t>
  </si>
  <si>
    <t>15.002.0580-A</t>
  </si>
  <si>
    <t>15.002.0664-A</t>
  </si>
  <si>
    <t>15.002.0676-A</t>
  </si>
  <si>
    <t>15.004.0063-A</t>
  </si>
  <si>
    <t>15.004.0108-A</t>
  </si>
  <si>
    <t>15.004.0170-A</t>
  </si>
  <si>
    <t>15.004.0180-A</t>
  </si>
  <si>
    <t>15.007.0495-A</t>
  </si>
  <si>
    <t>15.007.0504-A</t>
  </si>
  <si>
    <t>15.007.0570-A</t>
  </si>
  <si>
    <t>15.007.0605-A</t>
  </si>
  <si>
    <t>15.007.0705-A</t>
  </si>
  <si>
    <t>15.008.0025-A</t>
  </si>
  <si>
    <t>15.008.0100-A</t>
  </si>
  <si>
    <t>15.008.0205-A</t>
  </si>
  <si>
    <t>15.008.0210-A</t>
  </si>
  <si>
    <t>15.008.0230-A</t>
  </si>
  <si>
    <t>15.011.0014-A</t>
  </si>
  <si>
    <t>15.015.0020-A</t>
  </si>
  <si>
    <t>15.015.0035-A</t>
  </si>
  <si>
    <t>15.015.0250-A</t>
  </si>
  <si>
    <t>15.028.0010-A</t>
  </si>
  <si>
    <t>15.029.0010-A</t>
  </si>
  <si>
    <t>15.036.0028-A</t>
  </si>
  <si>
    <t>15.036.0049-A</t>
  </si>
  <si>
    <t>15.036.0051-A</t>
  </si>
  <si>
    <t>15.036.0052-A</t>
  </si>
  <si>
    <t>15.036.0061-A</t>
  </si>
  <si>
    <t>15.036.0074-A</t>
  </si>
  <si>
    <t>16.001.0051-A</t>
  </si>
  <si>
    <t>16.001.0088-A</t>
  </si>
  <si>
    <t>16.001.0092-A</t>
  </si>
  <si>
    <t>16.001.0094-A</t>
  </si>
  <si>
    <t>16.002.0010-A</t>
  </si>
  <si>
    <t>16.002.0015-A</t>
  </si>
  <si>
    <t>16.032.0001-A</t>
  </si>
  <si>
    <t>17.018.0110-A</t>
  </si>
  <si>
    <t>17.020.0010-A</t>
  </si>
  <si>
    <t>18.002.0019-A</t>
  </si>
  <si>
    <t>18.002.0090-A</t>
  </si>
  <si>
    <t>18.006.0040-A</t>
  </si>
  <si>
    <t>18.006.0050-A</t>
  </si>
  <si>
    <t>18.006.0052-A</t>
  </si>
  <si>
    <t>18.006.0056-A</t>
  </si>
  <si>
    <t>18.009.0058-A</t>
  </si>
  <si>
    <t>18.012.0090-A</t>
  </si>
  <si>
    <t>18.016.0003-A</t>
  </si>
  <si>
    <t>18.016.0040-A</t>
  </si>
  <si>
    <t>18.016.0106-A</t>
  </si>
  <si>
    <t>18.021.0035-A</t>
  </si>
  <si>
    <t>18.027.0130-A</t>
  </si>
  <si>
    <t>18.027.0312-A</t>
  </si>
  <si>
    <t>18.027.0315-A</t>
  </si>
  <si>
    <t>18.027.0445-A</t>
  </si>
  <si>
    <t>18.029.0015-A</t>
  </si>
  <si>
    <t>18.045.0035-A</t>
  </si>
  <si>
    <t>18.080.0020-A</t>
  </si>
  <si>
    <t>18.080.0025-A</t>
  </si>
  <si>
    <t>20.104.0001-A</t>
  </si>
  <si>
    <t>21.005.0015-A</t>
  </si>
  <si>
    <t>21.019.0110-A</t>
  </si>
  <si>
    <t>21.031.0010-A</t>
  </si>
  <si>
    <t>21.031.0015-A</t>
  </si>
  <si>
    <t>21.046.0040-A</t>
  </si>
  <si>
    <t>SUBTOTAL</t>
  </si>
  <si>
    <t xml:space="preserve"> </t>
  </si>
  <si>
    <t>X.2 - Seguro e Garantia</t>
  </si>
  <si>
    <t>X.3 - Risco</t>
  </si>
  <si>
    <t>I . Taxa representativa da incidência dos TRIBUTOS ( sobre o FATURAMENTO da empresa )</t>
  </si>
  <si>
    <t>I.1 - ISSQN ( Imposto sobre Serviços de Qualquer Natureza ) - Municipal</t>
  </si>
  <si>
    <t>I.4 -  Contribuição Previdenciária p/ INSS - Federal - Lei 12.844/2013</t>
  </si>
  <si>
    <r>
      <t xml:space="preserve">X </t>
    </r>
    <r>
      <rPr>
        <sz val="10"/>
        <rFont val="Arial"/>
        <family val="2"/>
      </rPr>
      <t xml:space="preserve">é a Taxa somatória das </t>
    </r>
    <r>
      <rPr>
        <b/>
        <sz val="10"/>
        <rFont val="Arial"/>
        <family val="2"/>
      </rPr>
      <t>DESPESAS INDIRETAS</t>
    </r>
    <r>
      <rPr>
        <sz val="10"/>
        <rFont val="Arial"/>
        <family val="2"/>
      </rPr>
      <t>, exceto tributos e despesas financeiras;</t>
    </r>
  </si>
  <si>
    <r>
      <t xml:space="preserve">Y </t>
    </r>
    <r>
      <rPr>
        <sz val="10"/>
        <rFont val="Arial"/>
        <family val="2"/>
      </rPr>
      <t xml:space="preserve">é a Taxa representativa das </t>
    </r>
    <r>
      <rPr>
        <b/>
        <sz val="10"/>
        <rFont val="Arial"/>
        <family val="2"/>
      </rPr>
      <t>DESPESAS FINANCEIRAS</t>
    </r>
    <r>
      <rPr>
        <sz val="10"/>
        <rFont val="Arial"/>
        <family val="2"/>
      </rPr>
      <t>;</t>
    </r>
  </si>
  <si>
    <r>
      <t xml:space="preserve">Z </t>
    </r>
    <r>
      <rPr>
        <sz val="10"/>
        <rFont val="Arial"/>
        <family val="2"/>
      </rPr>
      <t xml:space="preserve">é a Taxa representativa do </t>
    </r>
    <r>
      <rPr>
        <b/>
        <sz val="10"/>
        <rFont val="Arial"/>
        <family val="2"/>
      </rPr>
      <t>LUCRO</t>
    </r>
    <r>
      <rPr>
        <sz val="10"/>
        <rFont val="Arial"/>
        <family val="2"/>
      </rPr>
      <t>;</t>
    </r>
  </si>
  <si>
    <r>
      <t xml:space="preserve">I </t>
    </r>
    <r>
      <rPr>
        <sz val="10"/>
        <rFont val="Arial"/>
        <family val="2"/>
      </rPr>
      <t xml:space="preserve">é a Taxa representativa dos </t>
    </r>
    <r>
      <rPr>
        <b/>
        <sz val="10"/>
        <rFont val="Arial"/>
        <family val="2"/>
      </rPr>
      <t>IMPOSTOS</t>
    </r>
    <r>
      <rPr>
        <sz val="10"/>
        <rFont val="Arial"/>
        <family val="2"/>
      </rPr>
      <t>.</t>
    </r>
  </si>
  <si>
    <t>BDI:</t>
  </si>
  <si>
    <r>
      <t>B.D.I  com Desoneração</t>
    </r>
    <r>
      <rPr>
        <b/>
        <sz val="8"/>
        <rFont val="Arial"/>
        <family val="2"/>
      </rPr>
      <t xml:space="preserve">  </t>
    </r>
    <r>
      <rPr>
        <b/>
        <sz val="8"/>
        <rFont val="Wingdings"/>
        <charset val="2"/>
      </rPr>
      <t>è</t>
    </r>
  </si>
  <si>
    <t>BDI (28,82%)  =</t>
  </si>
  <si>
    <t>CONSTRUÇÃO DO MERCADO MUNCIPAL DO PESCADOR</t>
  </si>
  <si>
    <t>Especies vegetais com altura de (0,30 a 2,00)m, tipo Arbusto Dracaena Marginata (Dracena de Madagascar), Agave Attenuata (Agave Dragao), Agave Angustifolia (Piteira do Caribe), Arbusto Clusia Rosea (Clusia), CortadoriaSelloana (Pluma, Capim dos Pampas), Dracaena Arborea (Dracena), Eugenia Sprengelii (Murta), Euphorbia Cotinifolia (Caracasana), Philodendron Gloriosum (Filodendro Glorioso), Philodendron Undulatum (Guaimbe da Folha Ondulada), Tibouchina Grandifolia (Orelha de Onca), Yucca Elephantipes (iuca Elefante) ou similar. Fornecimento.(desonerado)</t>
  </si>
  <si>
    <t>PJ 09.30.0100 (/)</t>
  </si>
  <si>
    <t>Anexo II.I - Planilha Orçamentária</t>
  </si>
  <si>
    <t>xx,xx%</t>
  </si>
  <si>
    <t>Logomarca da Empresa</t>
  </si>
  <si>
    <t>Anexo II.II - Planilha de Composição do BDI</t>
  </si>
  <si>
    <t>LOGOMARCA DA EMPRESA</t>
  </si>
  <si>
    <t>Anexo II.III - Cronograma Físico-Financeiro</t>
  </si>
  <si>
    <t>BDI=XX,XX%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</si>
</sst>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R$&quot;\ * #,##0.00_-;\-&quot;R$&quot;\ * #,##0.00_-;_-&quot;R$&quot;\ * &quot;-&quot;??_-;_-@_-"/>
    <numFmt numFmtId="43" formatCode="_-* #,##0.00_-;\-* #,##0.00_-;_-* &quot;-&quot;??_-;_-@_-"/>
    <numFmt numFmtId="164" formatCode="&quot;R$ &quot;#,##0.00_);[Red]\(&quot;R$ &quot;#,##0.00\)"/>
    <numFmt numFmtId="165" formatCode="_(* #,##0.00_);_(* \(#,##0.00\);_(* &quot;-&quot;??_);_(@_)"/>
    <numFmt numFmtId="166" formatCode="mmmm/yyyy"/>
    <numFmt numFmtId="168" formatCode="#,##0.00&quot; m &quot;"/>
    <numFmt numFmtId="169" formatCode="[$-409]h:mm\ AM/PM;@"/>
    <numFmt numFmtId="170" formatCode="_([$€]* #,##0.00_);_([$€]* \(#,##0.00\);_([$€]* &quot;-&quot;??_);_(@_)"/>
    <numFmt numFmtId="171" formatCode="_(&quot;R$ &quot;* #,##0.00_);_(&quot;R$ &quot;* \(#,##0.00\);_(&quot;R$ &quot;* &quot;-&quot;??_);_(@_)"/>
    <numFmt numFmtId="172" formatCode="_(&quot;R$&quot;* #,##0.00_);_(&quot;R$&quot;* \(#,##0.00\);_(&quot;R$&quot;* &quot;-&quot;??_);_(@_)"/>
    <numFmt numFmtId="173" formatCode="_(* #,##0_);_(* \(#,##0\);_(* &quot;-&quot;??_);_(@_)"/>
    <numFmt numFmtId="174" formatCode="_(* #,##0.00_);_(* \(#,##0.00\);_(* \-??_);_(@_)"/>
  </numFmts>
  <fonts count="40" x14ac:knownFonts="1">
    <font>
      <sz val="10"/>
      <name val="Arial"/>
    </font>
    <font>
      <sz val="11"/>
      <color theme="1"/>
      <name val="Calibri"/>
      <family val="2"/>
      <scheme val="minor"/>
    </font>
    <font>
      <sz val="10"/>
      <name val="Arial"/>
    </font>
    <font>
      <b/>
      <sz val="10"/>
      <name val="Arial"/>
      <family val="2"/>
    </font>
    <font>
      <b/>
      <sz val="11"/>
      <name val="Arial"/>
      <family val="2"/>
    </font>
    <font>
      <b/>
      <sz val="10.5"/>
      <name val="Arial"/>
      <family val="2"/>
    </font>
    <font>
      <sz val="10"/>
      <name val="Arial"/>
      <family val="2"/>
    </font>
    <font>
      <sz val="15"/>
      <name val="Arial"/>
      <family val="2"/>
    </font>
    <font>
      <b/>
      <sz val="15"/>
      <name val="Arial"/>
      <family val="2"/>
    </font>
    <font>
      <sz val="9"/>
      <name val="Arial"/>
      <family val="2"/>
    </font>
    <font>
      <vertAlign val="superscript"/>
      <sz val="10"/>
      <name val="Arial"/>
      <family val="2"/>
    </font>
    <font>
      <b/>
      <sz val="14"/>
      <name val="Arial"/>
      <family val="2"/>
    </font>
    <font>
      <b/>
      <sz val="20"/>
      <name val="Arial"/>
      <family val="2"/>
    </font>
    <font>
      <sz val="12"/>
      <name val="Arial"/>
      <family val="2"/>
    </font>
    <font>
      <sz val="12"/>
      <color indexed="22"/>
      <name val="Arial"/>
      <family val="2"/>
    </font>
    <font>
      <b/>
      <sz val="12"/>
      <color indexed="22"/>
      <name val="Arial"/>
      <family val="2"/>
    </font>
    <font>
      <sz val="10"/>
      <name val="Arial"/>
      <family val="2"/>
    </font>
    <font>
      <b/>
      <sz val="13"/>
      <name val="Arial"/>
      <family val="2"/>
    </font>
    <font>
      <sz val="10"/>
      <name val="Arial"/>
      <family val="2"/>
    </font>
    <font>
      <i/>
      <sz val="10"/>
      <name val="Arial"/>
      <family val="2"/>
    </font>
    <font>
      <b/>
      <sz val="12"/>
      <name val="Arial"/>
      <family val="2"/>
    </font>
    <font>
      <sz val="5"/>
      <color indexed="12"/>
      <name val="Arial"/>
      <family val="2"/>
    </font>
    <font>
      <sz val="10"/>
      <color indexed="12"/>
      <name val="Arial"/>
      <family val="2"/>
    </font>
    <font>
      <b/>
      <sz val="8"/>
      <name val="Arial"/>
      <family val="2"/>
    </font>
    <font>
      <sz val="8"/>
      <name val="Arial"/>
      <family val="2"/>
    </font>
    <font>
      <sz val="10"/>
      <name val="Wingdings"/>
      <charset val="2"/>
    </font>
    <font>
      <b/>
      <sz val="7"/>
      <name val="Arial"/>
      <family val="2"/>
    </font>
    <font>
      <b/>
      <sz val="8"/>
      <name val="Wingdings"/>
      <charset val="2"/>
    </font>
    <font>
      <sz val="10"/>
      <name val="Arial"/>
      <family val="2"/>
    </font>
    <font>
      <b/>
      <u/>
      <sz val="10"/>
      <name val="Arial"/>
      <family val="2"/>
    </font>
    <font>
      <sz val="11"/>
      <color theme="1"/>
      <name val="Calibri"/>
      <family val="2"/>
      <scheme val="minor"/>
    </font>
    <font>
      <sz val="10"/>
      <color rgb="FFFF0000"/>
      <name val="Arial"/>
      <family val="2"/>
    </font>
    <font>
      <b/>
      <sz val="10"/>
      <color rgb="FFFF0000"/>
      <name val="Arial"/>
      <family val="2"/>
    </font>
    <font>
      <sz val="11"/>
      <color theme="0"/>
      <name val="Calibri"/>
      <family val="2"/>
      <scheme val="minor"/>
    </font>
    <font>
      <sz val="14"/>
      <name val="Verdana"/>
      <family val="2"/>
    </font>
    <font>
      <u/>
      <sz val="10"/>
      <color indexed="12"/>
      <name val="Arial"/>
      <family val="2"/>
    </font>
    <font>
      <sz val="11"/>
      <color indexed="8"/>
      <name val="Calibri"/>
      <family val="2"/>
    </font>
    <font>
      <sz val="10"/>
      <color indexed="8"/>
      <name val="MS Sans Serif"/>
      <family val="2"/>
    </font>
    <font>
      <b/>
      <sz val="18"/>
      <color theme="3"/>
      <name val="Cambria"/>
      <family val="2"/>
    </font>
    <font>
      <b/>
      <sz val="12"/>
      <color indexed="8"/>
      <name val="Arial"/>
      <family val="2"/>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47"/>
        <bgColor indexed="64"/>
      </patternFill>
    </fill>
    <fill>
      <patternFill patternType="solid">
        <fgColor theme="0"/>
        <bgColor indexed="64"/>
      </patternFill>
    </fill>
    <fill>
      <patternFill patternType="solid">
        <fgColor rgb="FFFFFF0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6"/>
      </patternFill>
    </fill>
  </fills>
  <borders count="7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right style="thin">
        <color indexed="64"/>
      </right>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top/>
      <bottom style="double">
        <color indexed="64"/>
      </bottom>
      <diagonal/>
    </border>
    <border>
      <left style="thin">
        <color rgb="FFB2B2B2"/>
      </left>
      <right style="thin">
        <color rgb="FFB2B2B2"/>
      </right>
      <top style="thin">
        <color rgb="FFB2B2B2"/>
      </top>
      <bottom style="thin">
        <color rgb="FFB2B2B2"/>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style="thin">
        <color indexed="22"/>
      </left>
      <right style="thin">
        <color indexed="22"/>
      </right>
      <top style="thin">
        <color indexed="22"/>
      </top>
      <bottom style="thin">
        <color indexed="22"/>
      </bottom>
      <diagonal/>
    </border>
  </borders>
  <cellStyleXfs count="68">
    <xf numFmtId="0" fontId="0" fillId="0" borderId="0"/>
    <xf numFmtId="0" fontId="6" fillId="0" borderId="0"/>
    <xf numFmtId="0" fontId="30" fillId="0" borderId="0"/>
    <xf numFmtId="0" fontId="30" fillId="0" borderId="0"/>
    <xf numFmtId="9" fontId="2"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8" fillId="0" borderId="0" applyFont="0" applyFill="0" applyBorder="0" applyAlignment="0" applyProtection="0"/>
    <xf numFmtId="165" fontId="2" fillId="0" borderId="0" applyFont="0" applyFill="0" applyBorder="0" applyAlignment="0" applyProtection="0"/>
    <xf numFmtId="165" fontId="16" fillId="0" borderId="0" applyFont="0" applyFill="0" applyBorder="0" applyAlignment="0" applyProtection="0"/>
    <xf numFmtId="164" fontId="6" fillId="0" borderId="0" applyFont="0" applyFill="0" applyBorder="0" applyAlignment="0" applyProtection="0"/>
    <xf numFmtId="165" fontId="16" fillId="0" borderId="0" applyFont="0" applyFill="0" applyBorder="0" applyAlignment="0" applyProtection="0"/>
    <xf numFmtId="0" fontId="6" fillId="0" borderId="0" applyFont="0" applyFill="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169" fontId="34" fillId="0" borderId="6">
      <alignment horizontal="center" vertical="center"/>
    </xf>
    <xf numFmtId="170" fontId="6" fillId="0" borderId="0" applyFont="0" applyFill="0" applyBorder="0" applyAlignment="0" applyProtection="0"/>
    <xf numFmtId="0" fontId="35" fillId="0" borderId="0" applyNumberFormat="0" applyFill="0" applyBorder="0" applyAlignment="0" applyProtection="0">
      <alignment vertical="top"/>
      <protection locked="0"/>
    </xf>
    <xf numFmtId="44" fontId="3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36" fillId="0" borderId="0"/>
    <xf numFmtId="0" fontId="37" fillId="0" borderId="0"/>
    <xf numFmtId="0" fontId="6"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36" fillId="16" borderId="70" applyNumberFormat="0" applyFont="0" applyAlignment="0" applyProtection="0"/>
    <xf numFmtId="0" fontId="36" fillId="8" borderId="66" applyNumberFormat="0" applyFont="0" applyAlignment="0" applyProtection="0"/>
    <xf numFmtId="0" fontId="1" fillId="8" borderId="66" applyNumberFormat="0" applyFont="0" applyAlignment="0" applyProtection="0"/>
    <xf numFmtId="9" fontId="3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36" fillId="0" borderId="0" applyFont="0" applyFill="0" applyBorder="0" applyAlignment="0" applyProtection="0"/>
    <xf numFmtId="165" fontId="6" fillId="0" borderId="0" applyFont="0" applyFill="0" applyBorder="0" applyAlignment="0" applyProtection="0"/>
    <xf numFmtId="168"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73" fontId="6" fillId="0" borderId="0" applyFont="0" applyFill="0" applyBorder="0" applyAlignment="0" applyProtection="0"/>
    <xf numFmtId="0" fontId="38" fillId="0" borderId="0" applyNumberForma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74" fontId="6" fillId="0" borderId="0" applyFill="0" applyBorder="0" applyAlignment="0" applyProtection="0"/>
  </cellStyleXfs>
  <cellXfs count="453">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vertical="center"/>
    </xf>
    <xf numFmtId="0" fontId="5" fillId="0" borderId="0" xfId="0" applyFont="1" applyAlignment="1">
      <alignment vertical="center"/>
    </xf>
    <xf numFmtId="0" fontId="0" fillId="0" borderId="0" xfId="0" applyAlignment="1">
      <alignment horizontal="left" vertical="center" wrapText="1" indent="1"/>
    </xf>
    <xf numFmtId="165" fontId="0" fillId="0" borderId="0" xfId="8" applyFont="1" applyAlignment="1">
      <alignment horizontal="center" vertical="center"/>
    </xf>
    <xf numFmtId="0" fontId="5" fillId="0" borderId="1" xfId="0" applyFont="1" applyBorder="1" applyAlignment="1">
      <alignment horizontal="left" vertical="center" indent="1"/>
    </xf>
    <xf numFmtId="0" fontId="5" fillId="0" borderId="2" xfId="0" applyFont="1" applyBorder="1" applyAlignment="1">
      <alignment horizontal="center" vertical="center"/>
    </xf>
    <xf numFmtId="0" fontId="5"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4" xfId="0" applyFont="1" applyBorder="1" applyAlignment="1">
      <alignment horizontal="center" vertical="center"/>
    </xf>
    <xf numFmtId="0" fontId="3" fillId="0" borderId="4" xfId="0" applyFont="1" applyBorder="1" applyAlignment="1">
      <alignment horizontal="left" vertical="center" indent="1"/>
    </xf>
    <xf numFmtId="0" fontId="0" fillId="0" borderId="5" xfId="0" applyBorder="1" applyAlignment="1">
      <alignment horizontal="left" vertical="center" indent="1"/>
    </xf>
    <xf numFmtId="0" fontId="3" fillId="0" borderId="0" xfId="0" applyFont="1" applyBorder="1" applyAlignment="1">
      <alignment horizontal="center" vertical="center"/>
    </xf>
    <xf numFmtId="0" fontId="7" fillId="0" borderId="0" xfId="0" applyFont="1" applyAlignment="1">
      <alignment vertical="center"/>
    </xf>
    <xf numFmtId="0" fontId="7" fillId="0" borderId="0" xfId="0" applyFont="1" applyAlignment="1">
      <alignment horizontal="left" vertical="center" indent="1"/>
    </xf>
    <xf numFmtId="0" fontId="7" fillId="0" borderId="0" xfId="0" applyFont="1" applyAlignment="1">
      <alignment horizontal="center" vertical="center"/>
    </xf>
    <xf numFmtId="165" fontId="7" fillId="0" borderId="0" xfId="8" applyFont="1" applyAlignment="1">
      <alignment horizontal="center" vertical="center"/>
    </xf>
    <xf numFmtId="0" fontId="3" fillId="0" borderId="0" xfId="0" applyFont="1" applyBorder="1" applyAlignment="1">
      <alignment horizontal="left" vertical="center" wrapText="1" indent="1"/>
    </xf>
    <xf numFmtId="0" fontId="6" fillId="0" borderId="0" xfId="0" applyFont="1" applyBorder="1" applyAlignment="1">
      <alignment horizontal="center" vertical="center"/>
    </xf>
    <xf numFmtId="0" fontId="6" fillId="0" borderId="0" xfId="0" applyFont="1" applyBorder="1" applyAlignment="1">
      <alignment horizontal="left" vertical="center" wrapText="1" indent="1"/>
    </xf>
    <xf numFmtId="0" fontId="6" fillId="0" borderId="0" xfId="0" applyFont="1" applyBorder="1" applyAlignment="1">
      <alignment vertical="center"/>
    </xf>
    <xf numFmtId="0" fontId="0" fillId="0" borderId="0" xfId="0" applyBorder="1" applyAlignment="1">
      <alignment horizontal="center" vertical="center" wrapText="1"/>
    </xf>
    <xf numFmtId="0" fontId="0" fillId="0" borderId="0" xfId="0" applyBorder="1" applyAlignment="1">
      <alignment horizontal="left" vertical="center" wrapText="1" indent="1"/>
    </xf>
    <xf numFmtId="0" fontId="0" fillId="0" borderId="4" xfId="0" applyBorder="1" applyAlignment="1">
      <alignment vertical="center"/>
    </xf>
    <xf numFmtId="0" fontId="3" fillId="0" borderId="4" xfId="0" applyFont="1" applyBorder="1" applyAlignment="1">
      <alignment vertical="center"/>
    </xf>
    <xf numFmtId="165" fontId="2" fillId="0" borderId="6" xfId="8" applyBorder="1" applyAlignment="1">
      <alignment horizontal="center" vertical="center"/>
    </xf>
    <xf numFmtId="0" fontId="3" fillId="0" borderId="3" xfId="0" applyFont="1" applyBorder="1" applyAlignment="1">
      <alignment vertical="center"/>
    </xf>
    <xf numFmtId="0" fontId="0" fillId="0" borderId="4" xfId="0" applyBorder="1" applyAlignment="1">
      <alignment horizontal="left" vertical="center" wrapText="1" indent="1"/>
    </xf>
    <xf numFmtId="0" fontId="3" fillId="0" borderId="8" xfId="0" applyFont="1" applyBorder="1" applyAlignment="1">
      <alignment vertical="center"/>
    </xf>
    <xf numFmtId="0" fontId="3" fillId="0" borderId="9" xfId="0" applyFont="1" applyBorder="1" applyAlignment="1">
      <alignment horizontal="left" vertical="center" indent="1"/>
    </xf>
    <xf numFmtId="0" fontId="3" fillId="0" borderId="10" xfId="0" applyFont="1" applyBorder="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165" fontId="9" fillId="0" borderId="0" xfId="8" applyFont="1" applyAlignment="1">
      <alignment horizontal="right" vertical="center"/>
    </xf>
    <xf numFmtId="166" fontId="9" fillId="0" borderId="0" xfId="8" applyNumberFormat="1" applyFont="1" applyAlignment="1">
      <alignment horizontal="center" vertical="center"/>
    </xf>
    <xf numFmtId="0" fontId="6" fillId="0" borderId="6" xfId="0" applyFont="1" applyBorder="1" applyAlignment="1">
      <alignment horizontal="center" vertical="center" wrapText="1"/>
    </xf>
    <xf numFmtId="0" fontId="6" fillId="0" borderId="5" xfId="0" applyFont="1" applyBorder="1" applyAlignment="1">
      <alignment horizontal="left" vertical="center" indent="1"/>
    </xf>
    <xf numFmtId="0" fontId="6" fillId="0" borderId="6" xfId="0" applyFont="1"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left" vertical="center" wrapText="1" indent="1"/>
    </xf>
    <xf numFmtId="0" fontId="0" fillId="0" borderId="6" xfId="0" applyBorder="1" applyAlignment="1">
      <alignment horizontal="center" vertical="center" wrapText="1"/>
    </xf>
    <xf numFmtId="0" fontId="0" fillId="0" borderId="8" xfId="0" applyBorder="1" applyAlignment="1">
      <alignment vertical="center"/>
    </xf>
    <xf numFmtId="0" fontId="6" fillId="0" borderId="0" xfId="0" applyFont="1" applyAlignment="1">
      <alignment vertical="center"/>
    </xf>
    <xf numFmtId="0" fontId="3" fillId="0" borderId="12" xfId="0" applyFont="1" applyBorder="1" applyAlignment="1">
      <alignment horizontal="center" vertical="center"/>
    </xf>
    <xf numFmtId="0" fontId="3" fillId="0" borderId="12" xfId="0" applyFont="1" applyBorder="1" applyAlignment="1">
      <alignment horizontal="left" vertical="center" wrapText="1" indent="1"/>
    </xf>
    <xf numFmtId="0" fontId="6" fillId="0" borderId="13" xfId="0" applyFont="1" applyBorder="1" applyAlignment="1">
      <alignment horizontal="center" vertical="center" wrapText="1"/>
    </xf>
    <xf numFmtId="0" fontId="6" fillId="0" borderId="13" xfId="0" applyFont="1" applyBorder="1" applyAlignment="1">
      <alignment horizontal="left" vertical="center" indent="1"/>
    </xf>
    <xf numFmtId="0" fontId="0" fillId="0" borderId="13" xfId="0" applyBorder="1" applyAlignment="1">
      <alignment vertical="center"/>
    </xf>
    <xf numFmtId="0" fontId="0" fillId="0" borderId="14" xfId="0" applyBorder="1" applyAlignment="1">
      <alignment vertical="center"/>
    </xf>
    <xf numFmtId="0" fontId="6" fillId="0" borderId="6" xfId="0" applyFont="1" applyFill="1"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wrapText="1" indent="1"/>
    </xf>
    <xf numFmtId="0" fontId="6" fillId="0" borderId="13" xfId="0" applyFont="1" applyBorder="1" applyAlignment="1">
      <alignment vertical="center" wrapText="1"/>
    </xf>
    <xf numFmtId="0" fontId="6" fillId="0" borderId="0" xfId="0" applyFont="1" applyFill="1" applyAlignment="1">
      <alignment vertical="center"/>
    </xf>
    <xf numFmtId="165" fontId="2" fillId="0" borderId="13" xfId="8" applyBorder="1" applyAlignment="1">
      <alignment horizontal="center" vertical="center"/>
    </xf>
    <xf numFmtId="165" fontId="2" fillId="0" borderId="14" xfId="8" applyBorder="1" applyAlignment="1">
      <alignment horizontal="center" vertical="center"/>
    </xf>
    <xf numFmtId="0" fontId="0" fillId="0" borderId="15" xfId="0" applyBorder="1" applyAlignment="1">
      <alignment horizontal="left" vertical="center" indent="1"/>
    </xf>
    <xf numFmtId="0" fontId="3" fillId="0" borderId="16" xfId="0" applyFont="1" applyBorder="1" applyAlignment="1">
      <alignment horizontal="left" vertical="center" indent="1"/>
    </xf>
    <xf numFmtId="0" fontId="3" fillId="0" borderId="17" xfId="0" applyFont="1" applyBorder="1" applyAlignment="1">
      <alignment vertical="center"/>
    </xf>
    <xf numFmtId="0" fontId="6" fillId="0" borderId="6" xfId="0" applyFont="1" applyBorder="1" applyAlignment="1">
      <alignment horizontal="left" vertical="center" wrapText="1" indent="1"/>
    </xf>
    <xf numFmtId="0" fontId="0" fillId="0" borderId="18" xfId="0" applyBorder="1" applyAlignment="1">
      <alignment horizontal="center" vertical="center" wrapText="1"/>
    </xf>
    <xf numFmtId="0" fontId="0" fillId="0" borderId="18" xfId="0" applyBorder="1" applyAlignment="1">
      <alignment horizontal="left" vertical="center" wrapText="1" indent="1"/>
    </xf>
    <xf numFmtId="0" fontId="0" fillId="0" borderId="18" xfId="0" applyBorder="1" applyAlignment="1">
      <alignment horizontal="center" vertical="center"/>
    </xf>
    <xf numFmtId="0" fontId="3" fillId="0" borderId="13" xfId="0" applyFont="1" applyBorder="1" applyAlignment="1">
      <alignment vertical="center"/>
    </xf>
    <xf numFmtId="0" fontId="3" fillId="0" borderId="14" xfId="0" applyFont="1" applyBorder="1" applyAlignment="1">
      <alignment vertical="center"/>
    </xf>
    <xf numFmtId="0" fontId="0" fillId="0" borderId="13" xfId="0" applyBorder="1" applyAlignment="1">
      <alignment horizontal="center" vertical="center" wrapText="1"/>
    </xf>
    <xf numFmtId="0" fontId="6" fillId="0" borderId="19" xfId="0" applyFont="1" applyBorder="1" applyAlignment="1">
      <alignment horizontal="left" vertical="center" wrapText="1" indent="1"/>
    </xf>
    <xf numFmtId="0" fontId="6" fillId="0" borderId="20" xfId="0" applyFont="1" applyBorder="1" applyAlignment="1">
      <alignment horizontal="center" vertical="center"/>
    </xf>
    <xf numFmtId="0" fontId="6" fillId="0" borderId="15" xfId="0" applyFont="1" applyBorder="1" applyAlignment="1">
      <alignment horizontal="left" vertical="center" indent="1"/>
    </xf>
    <xf numFmtId="0" fontId="0" fillId="0" borderId="20" xfId="0" applyBorder="1" applyAlignment="1">
      <alignment horizontal="center" vertical="center"/>
    </xf>
    <xf numFmtId="0" fontId="6" fillId="0" borderId="0" xfId="0" applyFont="1" applyAlignment="1">
      <alignment horizontal="left" vertical="center" indent="1"/>
    </xf>
    <xf numFmtId="0" fontId="6" fillId="0" borderId="20" xfId="0" applyFont="1" applyBorder="1" applyAlignment="1">
      <alignment horizontal="left" vertical="center" indent="1"/>
    </xf>
    <xf numFmtId="0" fontId="3" fillId="0" borderId="13" xfId="0" applyFont="1" applyBorder="1" applyAlignment="1">
      <alignment horizontal="left" vertical="center" wrapText="1" indent="1"/>
    </xf>
    <xf numFmtId="0" fontId="0" fillId="0" borderId="21" xfId="0" applyBorder="1" applyAlignment="1">
      <alignment vertical="center"/>
    </xf>
    <xf numFmtId="0" fontId="0" fillId="0" borderId="22" xfId="0" applyBorder="1" applyAlignment="1">
      <alignment horizontal="left" vertical="center" indent="1"/>
    </xf>
    <xf numFmtId="0" fontId="0" fillId="0" borderId="0" xfId="0" applyNumberFormat="1" applyFill="1" applyAlignment="1">
      <alignment horizontal="center" vertical="center"/>
    </xf>
    <xf numFmtId="0" fontId="0" fillId="0" borderId="0" xfId="0" applyFill="1" applyAlignment="1">
      <alignment vertical="center"/>
    </xf>
    <xf numFmtId="0" fontId="0" fillId="0" borderId="0" xfId="0" applyFill="1" applyAlignment="1">
      <alignment horizontal="center" vertical="center"/>
    </xf>
    <xf numFmtId="0" fontId="8" fillId="0" borderId="0" xfId="0" applyFont="1" applyFill="1" applyAlignment="1">
      <alignment vertical="center"/>
    </xf>
    <xf numFmtId="0" fontId="7" fillId="0" borderId="0" xfId="0" applyFont="1" applyFill="1" applyAlignment="1">
      <alignment vertical="center"/>
    </xf>
    <xf numFmtId="10" fontId="8" fillId="0" borderId="0" xfId="4" applyNumberFormat="1" applyFont="1" applyFill="1" applyAlignment="1">
      <alignment vertical="center"/>
    </xf>
    <xf numFmtId="0" fontId="8" fillId="0" borderId="24"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NumberFormat="1" applyFont="1" applyFill="1" applyBorder="1" applyAlignment="1">
      <alignment horizontal="center" vertical="center"/>
    </xf>
    <xf numFmtId="0" fontId="8" fillId="0" borderId="16" xfId="0" applyFont="1" applyFill="1" applyBorder="1" applyAlignment="1">
      <alignment horizontal="center" vertical="center"/>
    </xf>
    <xf numFmtId="165" fontId="4" fillId="0" borderId="29" xfId="8" applyFont="1" applyFill="1" applyBorder="1" applyAlignment="1">
      <alignment horizontal="center" vertical="center"/>
    </xf>
    <xf numFmtId="165" fontId="4" fillId="0" borderId="30" xfId="8" applyFont="1" applyFill="1" applyBorder="1" applyAlignment="1">
      <alignment horizontal="center" vertical="center"/>
    </xf>
    <xf numFmtId="165" fontId="4" fillId="0" borderId="31" xfId="8" applyFont="1" applyFill="1" applyBorder="1" applyAlignment="1">
      <alignment horizontal="center" vertical="center"/>
    </xf>
    <xf numFmtId="0" fontId="13" fillId="0" borderId="24" xfId="0" applyNumberFormat="1" applyFont="1" applyFill="1" applyBorder="1" applyAlignment="1">
      <alignment horizontal="center" vertical="center"/>
    </xf>
    <xf numFmtId="0" fontId="13" fillId="0" borderId="24" xfId="0" applyFont="1" applyFill="1" applyBorder="1" applyAlignment="1">
      <alignment horizontal="center" vertical="center"/>
    </xf>
    <xf numFmtId="9" fontId="13" fillId="2" borderId="32" xfId="8" applyNumberFormat="1" applyFont="1" applyFill="1" applyBorder="1" applyAlignment="1">
      <alignment horizontal="center" vertical="center"/>
    </xf>
    <xf numFmtId="165" fontId="13" fillId="0" borderId="33" xfId="8" applyFont="1" applyFill="1" applyBorder="1" applyAlignment="1">
      <alignment horizontal="center" vertical="center"/>
    </xf>
    <xf numFmtId="0" fontId="13" fillId="0" borderId="0" xfId="0" applyFont="1" applyFill="1" applyAlignment="1">
      <alignment vertical="center"/>
    </xf>
    <xf numFmtId="0" fontId="13" fillId="0" borderId="34" xfId="0" applyNumberFormat="1" applyFont="1" applyFill="1" applyBorder="1" applyAlignment="1">
      <alignment horizontal="center" vertical="center"/>
    </xf>
    <xf numFmtId="0" fontId="13" fillId="0" borderId="34" xfId="0" applyFont="1" applyFill="1" applyBorder="1" applyAlignment="1">
      <alignment horizontal="left" vertical="center" indent="1"/>
    </xf>
    <xf numFmtId="165" fontId="13" fillId="0" borderId="35" xfId="8" applyFont="1" applyFill="1" applyBorder="1" applyAlignment="1">
      <alignment horizontal="center" vertical="center"/>
    </xf>
    <xf numFmtId="165" fontId="13" fillId="0" borderId="36" xfId="0" applyNumberFormat="1" applyFont="1" applyFill="1" applyBorder="1" applyAlignment="1">
      <alignment vertical="center"/>
    </xf>
    <xf numFmtId="165" fontId="13" fillId="0" borderId="0" xfId="0" applyNumberFormat="1" applyFont="1" applyFill="1" applyAlignment="1">
      <alignment vertical="center"/>
    </xf>
    <xf numFmtId="0" fontId="13" fillId="0" borderId="37" xfId="0" applyNumberFormat="1" applyFont="1" applyFill="1" applyBorder="1" applyAlignment="1">
      <alignment horizontal="center" vertical="center"/>
    </xf>
    <xf numFmtId="9" fontId="13" fillId="2" borderId="19" xfId="8" applyNumberFormat="1" applyFont="1" applyFill="1" applyBorder="1" applyAlignment="1">
      <alignment horizontal="center" vertical="center"/>
    </xf>
    <xf numFmtId="165" fontId="13" fillId="0" borderId="38" xfId="0" applyNumberFormat="1" applyFont="1" applyFill="1" applyBorder="1" applyAlignment="1">
      <alignment vertical="center"/>
    </xf>
    <xf numFmtId="165" fontId="13" fillId="0" borderId="39" xfId="0" applyNumberFormat="1" applyFont="1" applyFill="1" applyBorder="1" applyAlignment="1">
      <alignment horizontal="center" vertical="center"/>
    </xf>
    <xf numFmtId="0" fontId="13" fillId="0" borderId="37" xfId="0" applyFont="1" applyFill="1" applyBorder="1" applyAlignment="1">
      <alignment horizontal="left" vertical="center" indent="1"/>
    </xf>
    <xf numFmtId="165" fontId="13" fillId="0" borderId="19" xfId="0" applyNumberFormat="1" applyFont="1" applyFill="1" applyBorder="1" applyAlignment="1">
      <alignment vertical="center"/>
    </xf>
    <xf numFmtId="165" fontId="13" fillId="0" borderId="39" xfId="0" applyNumberFormat="1" applyFont="1" applyFill="1" applyBorder="1" applyAlignment="1">
      <alignment vertical="center"/>
    </xf>
    <xf numFmtId="9" fontId="13" fillId="2" borderId="18" xfId="8" applyNumberFormat="1" applyFont="1" applyFill="1" applyBorder="1" applyAlignment="1">
      <alignment horizontal="center" vertical="center"/>
    </xf>
    <xf numFmtId="9" fontId="13" fillId="2" borderId="40" xfId="8" applyNumberFormat="1" applyFont="1" applyFill="1" applyBorder="1" applyAlignment="1">
      <alignment horizontal="center" vertical="center"/>
    </xf>
    <xf numFmtId="165" fontId="13" fillId="0" borderId="35" xfId="0" applyNumberFormat="1" applyFont="1" applyFill="1" applyBorder="1" applyAlignment="1">
      <alignment horizontal="center" vertical="center"/>
    </xf>
    <xf numFmtId="0" fontId="13" fillId="0" borderId="41" xfId="0" applyNumberFormat="1" applyFont="1" applyFill="1" applyBorder="1" applyAlignment="1">
      <alignment horizontal="center" vertical="center"/>
    </xf>
    <xf numFmtId="0" fontId="13" fillId="0" borderId="41" xfId="0" applyFont="1" applyFill="1" applyBorder="1" applyAlignment="1">
      <alignment horizontal="center" vertical="center"/>
    </xf>
    <xf numFmtId="9" fontId="13" fillId="2" borderId="42" xfId="8" applyNumberFormat="1" applyFont="1" applyFill="1" applyBorder="1" applyAlignment="1">
      <alignment horizontal="center" vertical="center"/>
    </xf>
    <xf numFmtId="165" fontId="13" fillId="0" borderId="43" xfId="8" applyFont="1" applyFill="1" applyBorder="1" applyAlignment="1">
      <alignment horizontal="center" vertical="center"/>
    </xf>
    <xf numFmtId="0" fontId="13" fillId="0" borderId="0" xfId="0" applyNumberFormat="1" applyFont="1" applyFill="1" applyAlignment="1">
      <alignment horizontal="center" vertical="center"/>
    </xf>
    <xf numFmtId="0" fontId="13" fillId="0" borderId="0" xfId="0" applyFont="1" applyFill="1" applyAlignment="1">
      <alignment horizontal="left" vertical="center" indent="1"/>
    </xf>
    <xf numFmtId="0" fontId="13" fillId="0" borderId="0" xfId="0" applyFont="1" applyFill="1" applyAlignment="1">
      <alignment horizontal="center" vertical="center"/>
    </xf>
    <xf numFmtId="0" fontId="13" fillId="0" borderId="3" xfId="0" applyNumberFormat="1" applyFont="1" applyFill="1" applyBorder="1" applyAlignment="1">
      <alignment horizontal="center" vertical="center"/>
    </xf>
    <xf numFmtId="0" fontId="13" fillId="0" borderId="8" xfId="0" applyFont="1" applyFill="1" applyBorder="1" applyAlignment="1">
      <alignment horizontal="right" vertical="center"/>
    </xf>
    <xf numFmtId="165" fontId="13" fillId="0" borderId="44" xfId="8" applyFont="1" applyFill="1" applyBorder="1" applyAlignment="1">
      <alignment horizontal="center" vertical="center"/>
    </xf>
    <xf numFmtId="0" fontId="14" fillId="2" borderId="24" xfId="0" applyFont="1" applyFill="1" applyBorder="1" applyAlignment="1">
      <alignment horizontal="center" vertical="center"/>
    </xf>
    <xf numFmtId="0" fontId="13" fillId="0" borderId="45" xfId="0" applyNumberFormat="1" applyFont="1" applyFill="1" applyBorder="1" applyAlignment="1">
      <alignment horizontal="center" vertical="center"/>
    </xf>
    <xf numFmtId="0" fontId="13" fillId="0" borderId="21" xfId="0" applyFont="1" applyFill="1" applyBorder="1" applyAlignment="1">
      <alignment horizontal="right" vertical="center"/>
    </xf>
    <xf numFmtId="165" fontId="15" fillId="2" borderId="28" xfId="0" applyNumberFormat="1" applyFont="1" applyFill="1" applyBorder="1" applyAlignment="1">
      <alignment horizontal="center" vertical="center"/>
    </xf>
    <xf numFmtId="9" fontId="0" fillId="0" borderId="0" xfId="0" applyNumberFormat="1" applyFill="1" applyAlignment="1">
      <alignment horizontal="center" vertical="center"/>
    </xf>
    <xf numFmtId="165" fontId="0" fillId="0" borderId="0" xfId="0" applyNumberFormat="1" applyFill="1" applyAlignment="1">
      <alignment vertical="center"/>
    </xf>
    <xf numFmtId="9" fontId="13" fillId="3" borderId="22" xfId="8" applyNumberFormat="1" applyFont="1" applyFill="1" applyBorder="1" applyAlignment="1">
      <alignment horizontal="center" vertical="center"/>
    </xf>
    <xf numFmtId="9" fontId="13" fillId="3" borderId="19" xfId="8" applyNumberFormat="1" applyFont="1" applyFill="1" applyBorder="1" applyAlignment="1">
      <alignment horizontal="center" vertical="center"/>
    </xf>
    <xf numFmtId="165" fontId="13" fillId="3" borderId="39" xfId="0" applyNumberFormat="1" applyFont="1" applyFill="1" applyBorder="1" applyAlignment="1">
      <alignment horizontal="center" vertical="center"/>
    </xf>
    <xf numFmtId="165" fontId="13" fillId="3" borderId="39" xfId="0" applyNumberFormat="1" applyFont="1" applyFill="1" applyBorder="1" applyAlignment="1">
      <alignment vertical="center"/>
    </xf>
    <xf numFmtId="165" fontId="13" fillId="3" borderId="35" xfId="0" applyNumberFormat="1" applyFont="1" applyFill="1" applyBorder="1" applyAlignment="1">
      <alignment horizontal="center" vertical="center"/>
    </xf>
    <xf numFmtId="165" fontId="0" fillId="0" borderId="0" xfId="9" applyFont="1" applyAlignment="1">
      <alignment horizontal="center" vertical="center"/>
    </xf>
    <xf numFmtId="165" fontId="5" fillId="0" borderId="2" xfId="9" applyFont="1" applyBorder="1" applyAlignment="1">
      <alignment horizontal="center" vertical="center"/>
    </xf>
    <xf numFmtId="165" fontId="5" fillId="0" borderId="46" xfId="9" applyFont="1" applyBorder="1" applyAlignment="1">
      <alignment horizontal="center" vertical="center"/>
    </xf>
    <xf numFmtId="165" fontId="0" fillId="0" borderId="21" xfId="9" applyFont="1" applyBorder="1" applyAlignment="1">
      <alignment horizontal="center" vertical="center"/>
    </xf>
    <xf numFmtId="165" fontId="3" fillId="0" borderId="4" xfId="9" applyFont="1" applyBorder="1" applyAlignment="1">
      <alignment horizontal="center" vertical="center"/>
    </xf>
    <xf numFmtId="165" fontId="3" fillId="0" borderId="8" xfId="9" applyFont="1" applyBorder="1" applyAlignment="1">
      <alignment horizontal="center" vertical="center"/>
    </xf>
    <xf numFmtId="165" fontId="16" fillId="0" borderId="6" xfId="9" applyBorder="1" applyAlignment="1">
      <alignment horizontal="center" vertical="center"/>
    </xf>
    <xf numFmtId="165" fontId="16" fillId="0" borderId="7" xfId="9" applyBorder="1" applyAlignment="1">
      <alignment horizontal="center" vertical="center"/>
    </xf>
    <xf numFmtId="165" fontId="0" fillId="0" borderId="6" xfId="9" applyFont="1" applyBorder="1" applyAlignment="1">
      <alignment horizontal="center" vertical="center"/>
    </xf>
    <xf numFmtId="10" fontId="0" fillId="0" borderId="6" xfId="5" applyNumberFormat="1" applyFont="1" applyBorder="1" applyAlignment="1">
      <alignment horizontal="center" vertical="center"/>
    </xf>
    <xf numFmtId="165" fontId="6" fillId="0" borderId="6" xfId="9" applyFont="1" applyBorder="1" applyAlignment="1">
      <alignment horizontal="center" vertical="center"/>
    </xf>
    <xf numFmtId="9" fontId="6" fillId="0" borderId="6" xfId="5" applyFont="1" applyBorder="1" applyAlignment="1">
      <alignment horizontal="center" vertical="center"/>
    </xf>
    <xf numFmtId="165" fontId="3" fillId="0" borderId="12" xfId="9" applyFont="1" applyBorder="1" applyAlignment="1">
      <alignment horizontal="center" vertical="center"/>
    </xf>
    <xf numFmtId="165" fontId="3" fillId="0" borderId="47" xfId="9" applyFont="1" applyBorder="1" applyAlignment="1">
      <alignment horizontal="center" vertical="center"/>
    </xf>
    <xf numFmtId="165" fontId="6" fillId="0" borderId="20" xfId="9" applyFont="1" applyBorder="1" applyAlignment="1">
      <alignment horizontal="center" vertical="center"/>
    </xf>
    <xf numFmtId="165" fontId="6" fillId="0" borderId="48" xfId="9" applyFont="1" applyBorder="1" applyAlignment="1">
      <alignment horizontal="center" vertical="center"/>
    </xf>
    <xf numFmtId="0" fontId="6" fillId="0" borderId="13" xfId="0" applyFont="1" applyBorder="1" applyAlignment="1">
      <alignment horizontal="left" vertical="center" wrapText="1"/>
    </xf>
    <xf numFmtId="165" fontId="3" fillId="0" borderId="0" xfId="9" applyFont="1" applyBorder="1" applyAlignment="1">
      <alignment horizontal="center" vertical="center"/>
    </xf>
    <xf numFmtId="165" fontId="0" fillId="0" borderId="20" xfId="9" applyFont="1" applyBorder="1" applyAlignment="1">
      <alignment horizontal="center" vertical="center"/>
    </xf>
    <xf numFmtId="165" fontId="0" fillId="0" borderId="0" xfId="9" applyFont="1" applyBorder="1" applyAlignment="1">
      <alignment horizontal="center" vertical="center"/>
    </xf>
    <xf numFmtId="165" fontId="0" fillId="0" borderId="48" xfId="9" applyFont="1" applyBorder="1" applyAlignment="1">
      <alignment horizontal="center" vertical="center"/>
    </xf>
    <xf numFmtId="165" fontId="6" fillId="0" borderId="20" xfId="9" applyFont="1" applyBorder="1" applyAlignment="1">
      <alignment horizontal="left" vertical="center" indent="1"/>
    </xf>
    <xf numFmtId="165" fontId="6" fillId="0" borderId="48" xfId="9" applyFont="1" applyBorder="1" applyAlignment="1">
      <alignment horizontal="left" vertical="center" indent="1"/>
    </xf>
    <xf numFmtId="165" fontId="6" fillId="0" borderId="13" xfId="9" applyFont="1" applyBorder="1" applyAlignment="1">
      <alignment horizontal="left" vertical="center" indent="1"/>
    </xf>
    <xf numFmtId="165" fontId="0" fillId="0" borderId="49" xfId="9" applyFont="1" applyBorder="1" applyAlignment="1">
      <alignment horizontal="center" vertical="center"/>
    </xf>
    <xf numFmtId="165" fontId="0" fillId="0" borderId="18" xfId="9" applyFont="1" applyBorder="1" applyAlignment="1">
      <alignment horizontal="center" vertical="center"/>
    </xf>
    <xf numFmtId="0" fontId="3" fillId="0" borderId="15" xfId="0" applyFont="1" applyBorder="1" applyAlignment="1">
      <alignment horizontal="left" vertical="center" indent="1"/>
    </xf>
    <xf numFmtId="0" fontId="3" fillId="0" borderId="13" xfId="0" applyFont="1" applyBorder="1" applyAlignment="1">
      <alignment horizontal="center" vertical="center"/>
    </xf>
    <xf numFmtId="165" fontId="0" fillId="0" borderId="13" xfId="9" applyFont="1" applyBorder="1" applyAlignment="1">
      <alignment horizontal="center" vertical="center"/>
    </xf>
    <xf numFmtId="165" fontId="0" fillId="0" borderId="14" xfId="9" applyFont="1" applyBorder="1" applyAlignment="1">
      <alignment horizontal="center" vertical="center"/>
    </xf>
    <xf numFmtId="165" fontId="3" fillId="0" borderId="21" xfId="9" applyFont="1" applyBorder="1" applyAlignment="1">
      <alignment horizontal="center" vertical="center"/>
    </xf>
    <xf numFmtId="165" fontId="6" fillId="0" borderId="18" xfId="9" applyFont="1" applyBorder="1" applyAlignment="1">
      <alignment horizontal="center" vertical="center"/>
    </xf>
    <xf numFmtId="0" fontId="4" fillId="0" borderId="45" xfId="0" applyFont="1" applyBorder="1" applyAlignment="1">
      <alignment vertical="center"/>
    </xf>
    <xf numFmtId="0" fontId="4" fillId="0" borderId="50" xfId="0" applyFont="1" applyBorder="1" applyAlignment="1">
      <alignment vertical="center"/>
    </xf>
    <xf numFmtId="0" fontId="4" fillId="0" borderId="50" xfId="0" applyFont="1" applyBorder="1" applyAlignment="1">
      <alignment horizontal="center" vertical="center"/>
    </xf>
    <xf numFmtId="165" fontId="4" fillId="0" borderId="50" xfId="9" applyFont="1" applyBorder="1" applyAlignment="1">
      <alignment horizontal="center" vertical="center"/>
    </xf>
    <xf numFmtId="165" fontId="17" fillId="0" borderId="21" xfId="9" applyFont="1" applyBorder="1" applyAlignment="1">
      <alignment horizontal="center" vertical="center"/>
    </xf>
    <xf numFmtId="0" fontId="6" fillId="0" borderId="18" xfId="0" applyNumberFormat="1" applyFont="1" applyBorder="1" applyAlignment="1">
      <alignment horizontal="left" vertical="center" wrapText="1" indent="1"/>
    </xf>
    <xf numFmtId="0" fontId="6" fillId="0" borderId="22" xfId="0" applyFont="1" applyBorder="1" applyAlignment="1">
      <alignment horizontal="left" vertical="center" indent="1"/>
    </xf>
    <xf numFmtId="9" fontId="13" fillId="2" borderId="44" xfId="4" applyNumberFormat="1" applyFont="1" applyFill="1" applyBorder="1" applyAlignment="1">
      <alignment horizontal="center" vertical="center"/>
    </xf>
    <xf numFmtId="165" fontId="6" fillId="0" borderId="13" xfId="8" applyFont="1" applyBorder="1" applyAlignment="1">
      <alignment horizontal="center" vertical="center"/>
    </xf>
    <xf numFmtId="165" fontId="0" fillId="0" borderId="6" xfId="8" applyFont="1" applyBorder="1" applyAlignment="1">
      <alignment horizontal="center" vertical="center"/>
    </xf>
    <xf numFmtId="0" fontId="6" fillId="0" borderId="6" xfId="0" applyNumberFormat="1" applyFont="1" applyBorder="1" applyAlignment="1">
      <alignment horizontal="left" vertical="center" wrapText="1" indent="1"/>
    </xf>
    <xf numFmtId="165" fontId="3" fillId="0" borderId="0" xfId="8" applyFont="1" applyBorder="1" applyAlignment="1">
      <alignment horizontal="center" vertical="center"/>
    </xf>
    <xf numFmtId="49" fontId="0" fillId="0" borderId="6" xfId="0" applyNumberFormat="1" applyBorder="1" applyAlignment="1">
      <alignment horizontal="center" vertical="center"/>
    </xf>
    <xf numFmtId="49" fontId="0" fillId="0" borderId="6" xfId="0" applyNumberFormat="1" applyBorder="1" applyAlignment="1">
      <alignment vertical="center" wrapText="1"/>
    </xf>
    <xf numFmtId="165" fontId="6" fillId="0" borderId="6" xfId="9" applyFont="1" applyBorder="1" applyAlignment="1">
      <alignment vertical="center"/>
    </xf>
    <xf numFmtId="9" fontId="6" fillId="0" borderId="6" xfId="4" applyFont="1" applyBorder="1" applyAlignment="1">
      <alignment horizontal="center" vertical="center"/>
    </xf>
    <xf numFmtId="165" fontId="2" fillId="0" borderId="6" xfId="9" applyFont="1" applyBorder="1" applyAlignment="1">
      <alignment horizontal="center" vertical="center"/>
    </xf>
    <xf numFmtId="165" fontId="0" fillId="0" borderId="18" xfId="8" applyFont="1" applyBorder="1" applyAlignment="1">
      <alignment horizontal="center" vertical="center"/>
    </xf>
    <xf numFmtId="165" fontId="3" fillId="0" borderId="12" xfId="8" applyFont="1" applyBorder="1" applyAlignment="1">
      <alignment horizontal="center" vertical="center"/>
    </xf>
    <xf numFmtId="165" fontId="2" fillId="0" borderId="18" xfId="8" applyFont="1" applyBorder="1" applyAlignment="1">
      <alignment horizontal="center" vertical="center"/>
    </xf>
    <xf numFmtId="165" fontId="3" fillId="0" borderId="52" xfId="9" applyFont="1" applyBorder="1" applyAlignment="1">
      <alignment horizontal="center" vertical="center"/>
    </xf>
    <xf numFmtId="165" fontId="0" fillId="0" borderId="10" xfId="8" applyFont="1" applyBorder="1" applyAlignment="1">
      <alignment horizontal="center" vertical="center"/>
    </xf>
    <xf numFmtId="165" fontId="6" fillId="0" borderId="6" xfId="8" applyFont="1" applyBorder="1" applyAlignment="1">
      <alignment horizontal="center" vertical="center"/>
    </xf>
    <xf numFmtId="165" fontId="3" fillId="0" borderId="6" xfId="8" applyFont="1" applyBorder="1" applyAlignment="1">
      <alignment horizontal="center" vertical="center"/>
    </xf>
    <xf numFmtId="2" fontId="6" fillId="0" borderId="6" xfId="0" applyNumberFormat="1" applyFont="1" applyBorder="1" applyAlignment="1">
      <alignment vertical="center"/>
    </xf>
    <xf numFmtId="0" fontId="6" fillId="0" borderId="6" xfId="0" applyFont="1" applyBorder="1" applyAlignment="1">
      <alignment vertical="center" wrapText="1"/>
    </xf>
    <xf numFmtId="0" fontId="3" fillId="0" borderId="53" xfId="0" applyFont="1" applyBorder="1" applyAlignment="1">
      <alignment horizontal="left" vertical="center" indent="1"/>
    </xf>
    <xf numFmtId="0" fontId="3" fillId="0" borderId="17" xfId="0" applyFont="1" applyBorder="1" applyAlignment="1">
      <alignment horizontal="center" vertical="center"/>
    </xf>
    <xf numFmtId="0" fontId="3" fillId="0" borderId="17" xfId="0" applyFont="1" applyBorder="1" applyAlignment="1">
      <alignment horizontal="left" vertical="center" wrapText="1" indent="1"/>
    </xf>
    <xf numFmtId="165" fontId="3" fillId="0" borderId="17" xfId="8" applyFont="1" applyBorder="1" applyAlignment="1">
      <alignment horizontal="center" vertical="center"/>
    </xf>
    <xf numFmtId="165" fontId="3" fillId="0" borderId="54" xfId="8" applyFont="1" applyBorder="1" applyAlignment="1">
      <alignment horizontal="center" vertical="center"/>
    </xf>
    <xf numFmtId="165" fontId="3" fillId="0" borderId="31" xfId="8" applyFont="1" applyBorder="1" applyAlignment="1">
      <alignment horizontal="center" vertical="center"/>
    </xf>
    <xf numFmtId="0" fontId="3" fillId="0" borderId="55" xfId="0" applyFont="1" applyBorder="1" applyAlignment="1">
      <alignment horizontal="left" vertical="center" indent="1"/>
    </xf>
    <xf numFmtId="0" fontId="0" fillId="0" borderId="23" xfId="0" applyBorder="1" applyAlignment="1">
      <alignment horizontal="left" vertical="center" wrapText="1" indent="1"/>
    </xf>
    <xf numFmtId="0" fontId="0" fillId="0" borderId="12" xfId="0" applyBorder="1" applyAlignment="1">
      <alignment vertical="center"/>
    </xf>
    <xf numFmtId="165" fontId="3" fillId="0" borderId="52" xfId="8" applyFont="1" applyBorder="1" applyAlignment="1">
      <alignment horizontal="center" vertical="center"/>
    </xf>
    <xf numFmtId="0" fontId="6" fillId="0" borderId="18" xfId="0" applyFont="1" applyBorder="1" applyAlignment="1">
      <alignment horizontal="center" vertical="center" wrapText="1"/>
    </xf>
    <xf numFmtId="0" fontId="6" fillId="0" borderId="10" xfId="0" applyFont="1" applyBorder="1" applyAlignment="1">
      <alignment horizontal="left" vertical="center" indent="1"/>
    </xf>
    <xf numFmtId="0" fontId="6" fillId="0" borderId="9" xfId="0" applyFont="1" applyBorder="1" applyAlignment="1">
      <alignment horizontal="left" vertical="center" indent="1"/>
    </xf>
    <xf numFmtId="165" fontId="13" fillId="0" borderId="34" xfId="0" applyNumberFormat="1" applyFont="1" applyFill="1" applyBorder="1" applyAlignment="1">
      <alignment horizontal="left" vertical="center" indent="1"/>
    </xf>
    <xf numFmtId="9" fontId="13" fillId="0" borderId="19" xfId="8" applyNumberFormat="1" applyFont="1" applyFill="1" applyBorder="1" applyAlignment="1">
      <alignment horizontal="center" vertical="center"/>
    </xf>
    <xf numFmtId="9" fontId="13" fillId="0" borderId="42" xfId="8" applyNumberFormat="1" applyFont="1" applyFill="1" applyBorder="1" applyAlignment="1">
      <alignment horizontal="center" vertical="center"/>
    </xf>
    <xf numFmtId="9" fontId="13" fillId="0" borderId="40" xfId="8" applyNumberFormat="1" applyFont="1" applyFill="1" applyBorder="1" applyAlignment="1">
      <alignment horizontal="center" vertical="center"/>
    </xf>
    <xf numFmtId="9" fontId="13" fillId="0" borderId="18" xfId="8" applyNumberFormat="1" applyFont="1" applyFill="1" applyBorder="1" applyAlignment="1">
      <alignment horizontal="center" vertical="center"/>
    </xf>
    <xf numFmtId="165" fontId="3" fillId="0" borderId="56" xfId="8" applyFont="1" applyBorder="1" applyAlignment="1">
      <alignment horizontal="center" vertical="center"/>
    </xf>
    <xf numFmtId="165" fontId="6" fillId="6" borderId="6" xfId="9" applyFont="1" applyFill="1" applyBorder="1" applyAlignment="1">
      <alignment horizontal="center" vertical="center"/>
    </xf>
    <xf numFmtId="49" fontId="6" fillId="0" borderId="6" xfId="0" applyNumberFormat="1" applyFont="1" applyBorder="1" applyAlignment="1">
      <alignment horizontal="center" vertical="center"/>
    </xf>
    <xf numFmtId="165" fontId="4" fillId="0" borderId="0" xfId="8" applyFont="1" applyAlignment="1">
      <alignment horizontal="left" vertical="center"/>
    </xf>
    <xf numFmtId="165" fontId="3" fillId="0" borderId="0" xfId="8" applyFont="1" applyAlignment="1">
      <alignment horizontal="left" vertical="center"/>
    </xf>
    <xf numFmtId="0" fontId="6" fillId="0" borderId="18" xfId="0" applyFont="1" applyBorder="1" applyAlignment="1">
      <alignment horizontal="left" vertical="center" wrapText="1" indent="1"/>
    </xf>
    <xf numFmtId="0" fontId="3" fillId="0" borderId="3" xfId="0" applyFont="1" applyBorder="1" applyAlignment="1">
      <alignment horizontal="center" vertical="center"/>
    </xf>
    <xf numFmtId="165" fontId="3" fillId="0" borderId="4" xfId="8" applyFont="1" applyBorder="1" applyAlignment="1">
      <alignment horizontal="center" vertical="center"/>
    </xf>
    <xf numFmtId="165" fontId="3" fillId="0" borderId="8" xfId="8" applyFont="1" applyBorder="1" applyAlignment="1">
      <alignment horizontal="center" vertical="center"/>
    </xf>
    <xf numFmtId="0" fontId="6" fillId="0" borderId="15" xfId="0" applyFont="1" applyBorder="1" applyAlignment="1">
      <alignment horizontal="center" vertical="center"/>
    </xf>
    <xf numFmtId="165" fontId="3" fillId="0" borderId="13" xfId="8" applyFont="1" applyBorder="1" applyAlignment="1">
      <alignment horizontal="center" vertical="center"/>
    </xf>
    <xf numFmtId="165" fontId="6" fillId="0" borderId="14" xfId="8" applyFont="1" applyBorder="1" applyAlignment="1">
      <alignment horizontal="center" vertical="center"/>
    </xf>
    <xf numFmtId="0" fontId="6" fillId="0" borderId="5" xfId="0" applyFont="1" applyBorder="1" applyAlignment="1">
      <alignment horizontal="center" vertical="center"/>
    </xf>
    <xf numFmtId="165" fontId="6" fillId="3" borderId="6" xfId="8" applyFont="1" applyFill="1" applyBorder="1" applyAlignment="1">
      <alignment horizontal="center" vertical="center"/>
    </xf>
    <xf numFmtId="165" fontId="6" fillId="0" borderId="51" xfId="8" applyFont="1" applyBorder="1" applyAlignment="1">
      <alignment horizontal="center" vertical="center"/>
    </xf>
    <xf numFmtId="0" fontId="6" fillId="0" borderId="15" xfId="0" applyFont="1" applyFill="1" applyBorder="1" applyAlignment="1">
      <alignment horizontal="left" vertical="center" indent="1"/>
    </xf>
    <xf numFmtId="0" fontId="19" fillId="0" borderId="13" xfId="0" applyFont="1" applyFill="1" applyBorder="1" applyAlignment="1">
      <alignment horizontal="center" vertical="center"/>
    </xf>
    <xf numFmtId="0" fontId="6" fillId="0" borderId="13" xfId="0" applyFont="1" applyFill="1" applyBorder="1" applyAlignment="1">
      <alignment horizontal="left" vertical="center" wrapText="1" indent="1"/>
    </xf>
    <xf numFmtId="165" fontId="6" fillId="0" borderId="13" xfId="8" applyNumberFormat="1" applyFont="1" applyFill="1" applyBorder="1" applyAlignment="1">
      <alignment horizontal="center" vertical="center"/>
    </xf>
    <xf numFmtId="165" fontId="6" fillId="0" borderId="13" xfId="0" applyNumberFormat="1" applyFont="1" applyFill="1" applyBorder="1" applyAlignment="1">
      <alignment vertical="center"/>
    </xf>
    <xf numFmtId="0" fontId="19" fillId="0" borderId="13" xfId="0" applyFont="1" applyFill="1" applyBorder="1" applyAlignment="1">
      <alignment vertical="center"/>
    </xf>
    <xf numFmtId="165" fontId="6" fillId="0" borderId="51" xfId="8" applyNumberFormat="1" applyFont="1" applyFill="1" applyBorder="1" applyAlignment="1">
      <alignment horizontal="center" vertical="center"/>
    </xf>
    <xf numFmtId="0" fontId="19" fillId="0" borderId="0" xfId="0" applyFont="1" applyFill="1" applyAlignment="1">
      <alignment vertical="center"/>
    </xf>
    <xf numFmtId="0" fontId="6" fillId="0" borderId="57" xfId="0" applyFont="1" applyFill="1" applyBorder="1" applyAlignment="1">
      <alignment horizontal="left" vertical="center" indent="1"/>
    </xf>
    <xf numFmtId="0" fontId="0" fillId="0" borderId="6" xfId="0" applyFill="1" applyBorder="1" applyAlignment="1">
      <alignment horizontal="center" vertical="center" wrapText="1"/>
    </xf>
    <xf numFmtId="0" fontId="0" fillId="0" borderId="6" xfId="0" applyFill="1" applyBorder="1" applyAlignment="1">
      <alignment horizontal="left" vertical="center" wrapText="1" indent="1"/>
    </xf>
    <xf numFmtId="0" fontId="0" fillId="0" borderId="6" xfId="0" applyFill="1" applyBorder="1" applyAlignment="1">
      <alignment horizontal="center" vertical="center"/>
    </xf>
    <xf numFmtId="165" fontId="6" fillId="0" borderId="18" xfId="8" applyNumberFormat="1" applyFont="1" applyFill="1" applyBorder="1" applyAlignment="1">
      <alignment horizontal="center" vertical="center"/>
    </xf>
    <xf numFmtId="165" fontId="6" fillId="0" borderId="6" xfId="0" applyNumberFormat="1" applyFont="1" applyFill="1" applyBorder="1" applyAlignment="1">
      <alignment vertical="center"/>
    </xf>
    <xf numFmtId="0" fontId="0" fillId="0" borderId="13" xfId="0" applyFill="1" applyBorder="1" applyAlignment="1">
      <alignment vertical="center"/>
    </xf>
    <xf numFmtId="0" fontId="0" fillId="0" borderId="18" xfId="0" applyFill="1" applyBorder="1" applyAlignment="1">
      <alignment horizontal="center" vertical="center"/>
    </xf>
    <xf numFmtId="165" fontId="0" fillId="0" borderId="6" xfId="8" applyFont="1" applyFill="1" applyBorder="1" applyAlignment="1">
      <alignment horizontal="center" vertical="center"/>
    </xf>
    <xf numFmtId="165" fontId="6" fillId="0" borderId="18" xfId="0" applyNumberFormat="1" applyFont="1" applyFill="1" applyBorder="1" applyAlignment="1">
      <alignment vertical="center"/>
    </xf>
    <xf numFmtId="0" fontId="3" fillId="0" borderId="53" xfId="0" applyFont="1" applyBorder="1" applyAlignment="1">
      <alignment horizontal="center" vertical="center"/>
    </xf>
    <xf numFmtId="165" fontId="3" fillId="0" borderId="47" xfId="8" applyFont="1" applyBorder="1" applyAlignment="1">
      <alignment horizontal="center" vertical="center"/>
    </xf>
    <xf numFmtId="49" fontId="6" fillId="0" borderId="22" xfId="0" applyNumberFormat="1" applyFont="1" applyBorder="1" applyAlignment="1">
      <alignment horizontal="left" vertical="center" indent="1"/>
    </xf>
    <xf numFmtId="0" fontId="6" fillId="0" borderId="58" xfId="0" applyFont="1" applyBorder="1" applyAlignment="1">
      <alignment horizontal="left" vertical="center" indent="1"/>
    </xf>
    <xf numFmtId="0" fontId="3" fillId="0" borderId="13" xfId="0" applyFont="1" applyBorder="1" applyAlignment="1">
      <alignment horizontal="left" vertical="center" indent="1"/>
    </xf>
    <xf numFmtId="0" fontId="3" fillId="0" borderId="50" xfId="0" applyFont="1" applyBorder="1" applyAlignment="1">
      <alignment horizontal="left" vertical="center" indent="1"/>
    </xf>
    <xf numFmtId="0" fontId="3" fillId="0" borderId="50" xfId="0" applyFont="1" applyBorder="1" applyAlignment="1">
      <alignment horizontal="center" vertical="center"/>
    </xf>
    <xf numFmtId="0" fontId="3" fillId="0" borderId="50" xfId="0" applyFont="1" applyBorder="1" applyAlignment="1">
      <alignment horizontal="left" vertical="center" wrapText="1" indent="1"/>
    </xf>
    <xf numFmtId="165" fontId="3" fillId="0" borderId="50" xfId="8" applyFont="1" applyBorder="1" applyAlignment="1">
      <alignment horizontal="center" vertical="center"/>
    </xf>
    <xf numFmtId="0" fontId="6" fillId="0" borderId="13" xfId="0" applyFont="1" applyBorder="1" applyAlignment="1">
      <alignment horizontal="center" vertical="center"/>
    </xf>
    <xf numFmtId="0" fontId="6" fillId="0" borderId="18" xfId="0" applyFont="1" applyBorder="1" applyAlignment="1">
      <alignment horizontal="center" vertical="center"/>
    </xf>
    <xf numFmtId="0" fontId="6" fillId="0" borderId="18" xfId="0" applyFont="1" applyFill="1" applyBorder="1" applyAlignment="1">
      <alignment horizontal="center" vertical="center"/>
    </xf>
    <xf numFmtId="0" fontId="6" fillId="0" borderId="20" xfId="0" applyFont="1" applyBorder="1" applyAlignment="1">
      <alignment vertical="center" wrapText="1"/>
    </xf>
    <xf numFmtId="0" fontId="6" fillId="0" borderId="13" xfId="0" applyFont="1" applyBorder="1" applyAlignment="1">
      <alignment vertical="center"/>
    </xf>
    <xf numFmtId="0" fontId="6" fillId="0" borderId="13" xfId="0" applyFont="1" applyBorder="1" applyAlignment="1">
      <alignment horizontal="left" vertical="center" wrapText="1" indent="1"/>
    </xf>
    <xf numFmtId="165" fontId="2" fillId="0" borderId="18" xfId="8" applyBorder="1" applyAlignment="1">
      <alignment horizontal="center" vertical="center"/>
    </xf>
    <xf numFmtId="0" fontId="3" fillId="0" borderId="20" xfId="0" applyFont="1" applyBorder="1" applyAlignment="1">
      <alignment vertical="center"/>
    </xf>
    <xf numFmtId="0" fontId="0" fillId="0" borderId="20" xfId="0" applyBorder="1" applyAlignment="1">
      <alignment vertical="center"/>
    </xf>
    <xf numFmtId="0" fontId="0" fillId="0" borderId="45" xfId="0" applyBorder="1" applyAlignment="1">
      <alignment vertical="center"/>
    </xf>
    <xf numFmtId="9" fontId="13" fillId="6" borderId="18" xfId="8" applyNumberFormat="1" applyFont="1" applyFill="1" applyBorder="1" applyAlignment="1">
      <alignment horizontal="center" vertical="center"/>
    </xf>
    <xf numFmtId="165" fontId="13" fillId="6" borderId="39" xfId="0" applyNumberFormat="1" applyFont="1" applyFill="1" applyBorder="1" applyAlignment="1">
      <alignment horizontal="center" vertical="center"/>
    </xf>
    <xf numFmtId="9" fontId="13" fillId="6" borderId="19" xfId="8" applyNumberFormat="1" applyFont="1" applyFill="1" applyBorder="1" applyAlignment="1">
      <alignment horizontal="center" vertical="center"/>
    </xf>
    <xf numFmtId="9" fontId="13" fillId="6" borderId="40" xfId="8" applyNumberFormat="1" applyFont="1" applyFill="1" applyBorder="1" applyAlignment="1">
      <alignment horizontal="center" vertical="center"/>
    </xf>
    <xf numFmtId="165" fontId="13" fillId="6" borderId="35" xfId="0" applyNumberFormat="1" applyFont="1" applyFill="1" applyBorder="1" applyAlignment="1">
      <alignment horizontal="center" vertical="center"/>
    </xf>
    <xf numFmtId="9" fontId="13" fillId="6" borderId="42" xfId="8" applyNumberFormat="1" applyFont="1" applyFill="1" applyBorder="1" applyAlignment="1">
      <alignment horizontal="center" vertical="center"/>
    </xf>
    <xf numFmtId="165" fontId="13" fillId="6" borderId="35" xfId="8" applyFont="1" applyFill="1" applyBorder="1" applyAlignment="1">
      <alignment horizontal="center" vertical="center"/>
    </xf>
    <xf numFmtId="165" fontId="13" fillId="6" borderId="0" xfId="0" applyNumberFormat="1" applyFont="1" applyFill="1" applyAlignment="1">
      <alignment vertical="center"/>
    </xf>
    <xf numFmtId="165" fontId="13" fillId="6" borderId="39" xfId="0" applyNumberFormat="1" applyFont="1" applyFill="1" applyBorder="1" applyAlignment="1">
      <alignment vertical="center"/>
    </xf>
    <xf numFmtId="9" fontId="14" fillId="2" borderId="41" xfId="0" applyNumberFormat="1" applyFont="1" applyFill="1" applyBorder="1" applyAlignment="1">
      <alignment horizontal="center" vertical="center"/>
    </xf>
    <xf numFmtId="0" fontId="20" fillId="0" borderId="50" xfId="0" applyFont="1" applyBorder="1" applyAlignment="1">
      <alignment vertical="center"/>
    </xf>
    <xf numFmtId="165" fontId="20" fillId="0" borderId="44" xfId="9" applyFont="1" applyBorder="1" applyAlignment="1">
      <alignment horizontal="left" vertical="center" indent="1"/>
    </xf>
    <xf numFmtId="0" fontId="14" fillId="2" borderId="41" xfId="0" applyFont="1" applyFill="1" applyBorder="1" applyAlignment="1">
      <alignment horizontal="center" vertical="center"/>
    </xf>
    <xf numFmtId="0" fontId="0" fillId="0" borderId="5" xfId="0" applyBorder="1" applyAlignment="1">
      <alignment horizontal="center" vertical="center"/>
    </xf>
    <xf numFmtId="165" fontId="13" fillId="0" borderId="0" xfId="8" applyFont="1" applyAlignment="1">
      <alignment horizontal="center" vertical="center"/>
    </xf>
    <xf numFmtId="165" fontId="6" fillId="0" borderId="6" xfId="9" applyFont="1" applyFill="1" applyBorder="1" applyAlignment="1">
      <alignment horizontal="center" vertical="center"/>
    </xf>
    <xf numFmtId="10" fontId="6" fillId="0" borderId="6" xfId="4" applyNumberFormat="1" applyFont="1" applyFill="1" applyBorder="1" applyAlignment="1">
      <alignment horizontal="center" vertical="center"/>
    </xf>
    <xf numFmtId="0" fontId="6" fillId="0" borderId="6" xfId="0" applyNumberFormat="1" applyFont="1" applyBorder="1" applyAlignment="1">
      <alignment vertical="center" wrapText="1"/>
    </xf>
    <xf numFmtId="0" fontId="6" fillId="7" borderId="0" xfId="0" applyFont="1" applyFill="1" applyBorder="1" applyAlignment="1">
      <alignment vertical="center"/>
    </xf>
    <xf numFmtId="0" fontId="0" fillId="7" borderId="0" xfId="0" applyFill="1" applyAlignment="1">
      <alignment vertical="center"/>
    </xf>
    <xf numFmtId="0" fontId="3" fillId="7" borderId="0" xfId="0" applyFont="1" applyFill="1" applyBorder="1" applyAlignment="1">
      <alignment vertical="center"/>
    </xf>
    <xf numFmtId="0" fontId="0" fillId="0" borderId="6" xfId="0" applyBorder="1" applyAlignment="1">
      <alignment wrapText="1"/>
    </xf>
    <xf numFmtId="2" fontId="0" fillId="0" borderId="6" xfId="0" applyNumberFormat="1" applyBorder="1" applyAlignment="1">
      <alignment vertical="center"/>
    </xf>
    <xf numFmtId="0" fontId="0" fillId="0" borderId="0" xfId="0" applyAlignment="1">
      <alignment wrapText="1"/>
    </xf>
    <xf numFmtId="0" fontId="0" fillId="0" borderId="6" xfId="0" applyBorder="1" applyAlignment="1">
      <alignment vertical="center" wrapText="1"/>
    </xf>
    <xf numFmtId="0" fontId="6" fillId="0" borderId="0" xfId="0" applyFont="1" applyAlignment="1">
      <alignment wrapText="1"/>
    </xf>
    <xf numFmtId="0" fontId="6" fillId="0" borderId="0" xfId="0" applyFont="1" applyAlignment="1">
      <alignment horizontal="center" vertical="center"/>
    </xf>
    <xf numFmtId="0" fontId="6" fillId="0" borderId="51" xfId="0" applyFont="1" applyBorder="1" applyAlignment="1">
      <alignment horizontal="left" vertical="center" wrapText="1" indent="1"/>
    </xf>
    <xf numFmtId="49" fontId="0" fillId="0" borderId="39" xfId="0" applyNumberFormat="1" applyBorder="1" applyAlignment="1">
      <alignment vertical="center" wrapText="1"/>
    </xf>
    <xf numFmtId="0" fontId="6" fillId="7" borderId="0" xfId="0" applyFont="1" applyFill="1" applyAlignment="1">
      <alignment vertical="center"/>
    </xf>
    <xf numFmtId="0" fontId="6" fillId="6" borderId="22" xfId="0" applyFont="1" applyFill="1" applyBorder="1" applyAlignment="1">
      <alignment horizontal="left" vertical="center" indent="1"/>
    </xf>
    <xf numFmtId="0" fontId="0" fillId="6" borderId="6" xfId="0" applyFill="1" applyBorder="1" applyAlignment="1">
      <alignment horizontal="center" vertical="center"/>
    </xf>
    <xf numFmtId="0" fontId="0" fillId="6" borderId="6" xfId="0" applyFill="1" applyBorder="1" applyAlignment="1">
      <alignment wrapText="1"/>
    </xf>
    <xf numFmtId="165" fontId="28" fillId="6" borderId="6" xfId="9" applyFont="1" applyFill="1" applyBorder="1" applyAlignment="1">
      <alignment horizontal="center" vertical="center"/>
    </xf>
    <xf numFmtId="0" fontId="3" fillId="7" borderId="0" xfId="0" applyFont="1" applyFill="1" applyAlignment="1">
      <alignment vertical="center"/>
    </xf>
    <xf numFmtId="0" fontId="31" fillId="0" borderId="4" xfId="0" applyFont="1" applyBorder="1" applyAlignment="1">
      <alignment vertical="center"/>
    </xf>
    <xf numFmtId="0" fontId="0" fillId="0" borderId="6" xfId="0" applyBorder="1" applyAlignment="1">
      <alignment horizontal="center" wrapText="1"/>
    </xf>
    <xf numFmtId="0" fontId="6" fillId="0" borderId="13" xfId="0" applyFont="1" applyBorder="1" applyAlignment="1">
      <alignment horizontal="left" wrapText="1"/>
    </xf>
    <xf numFmtId="0" fontId="0" fillId="0" borderId="6" xfId="0" applyBorder="1" applyAlignment="1">
      <alignment horizontal="center"/>
    </xf>
    <xf numFmtId="165" fontId="0" fillId="0" borderId="6" xfId="9" applyFont="1" applyBorder="1" applyAlignment="1">
      <alignment horizontal="center"/>
    </xf>
    <xf numFmtId="165" fontId="28" fillId="0" borderId="6" xfId="9" applyFont="1" applyBorder="1" applyAlignment="1">
      <alignment horizontal="center"/>
    </xf>
    <xf numFmtId="0" fontId="6" fillId="6" borderId="18" xfId="0" applyFont="1" applyFill="1" applyBorder="1" applyAlignment="1">
      <alignment horizontal="center" vertical="center" wrapText="1"/>
    </xf>
    <xf numFmtId="0" fontId="6" fillId="6" borderId="20" xfId="0" applyFont="1" applyFill="1" applyBorder="1" applyAlignment="1">
      <alignment vertical="center" wrapText="1"/>
    </xf>
    <xf numFmtId="0" fontId="6" fillId="6" borderId="18" xfId="0" applyFont="1" applyFill="1" applyBorder="1" applyAlignment="1">
      <alignment horizontal="center" vertical="center"/>
    </xf>
    <xf numFmtId="165" fontId="28" fillId="6" borderId="18" xfId="8" applyFont="1" applyFill="1" applyBorder="1" applyAlignment="1">
      <alignment horizontal="center" vertical="center"/>
    </xf>
    <xf numFmtId="0" fontId="0" fillId="6" borderId="5" xfId="0" applyFill="1" applyBorder="1" applyAlignment="1">
      <alignment horizontal="left" vertical="center" indent="1"/>
    </xf>
    <xf numFmtId="0" fontId="6" fillId="6" borderId="6" xfId="0" applyFont="1" applyFill="1" applyBorder="1" applyAlignment="1">
      <alignment horizontal="center" vertical="center"/>
    </xf>
    <xf numFmtId="0" fontId="6" fillId="6" borderId="6" xfId="0" applyFont="1" applyFill="1" applyBorder="1" applyAlignment="1">
      <alignment horizontal="left" vertical="center" wrapText="1" indent="1"/>
    </xf>
    <xf numFmtId="165" fontId="28" fillId="6" borderId="6" xfId="8" applyFont="1" applyFill="1" applyBorder="1" applyAlignment="1">
      <alignment horizontal="center" vertical="center"/>
    </xf>
    <xf numFmtId="0" fontId="0" fillId="6" borderId="6" xfId="0" applyFill="1" applyBorder="1" applyAlignment="1">
      <alignment horizontal="left" vertical="center" wrapText="1" indent="1"/>
    </xf>
    <xf numFmtId="0" fontId="6" fillId="6" borderId="5" xfId="0" applyFont="1" applyFill="1" applyBorder="1" applyAlignment="1">
      <alignment horizontal="left" vertical="center" indent="1"/>
    </xf>
    <xf numFmtId="0" fontId="0" fillId="6" borderId="6" xfId="0"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18" xfId="0" applyNumberFormat="1" applyFont="1" applyFill="1" applyBorder="1" applyAlignment="1">
      <alignment horizontal="left" vertical="center" wrapText="1" indent="1"/>
    </xf>
    <xf numFmtId="0" fontId="0" fillId="6" borderId="18" xfId="0" applyFill="1" applyBorder="1" applyAlignment="1">
      <alignment horizontal="center" vertical="center"/>
    </xf>
    <xf numFmtId="165" fontId="28" fillId="6" borderId="18" xfId="9" applyFont="1" applyFill="1" applyBorder="1" applyAlignment="1">
      <alignment horizontal="center" vertical="center"/>
    </xf>
    <xf numFmtId="0" fontId="0" fillId="6" borderId="0" xfId="0" applyFill="1" applyAlignment="1">
      <alignment wrapText="1"/>
    </xf>
    <xf numFmtId="0" fontId="0" fillId="6" borderId="6" xfId="0" applyFill="1" applyBorder="1" applyAlignment="1">
      <alignment vertical="center" wrapText="1"/>
    </xf>
    <xf numFmtId="0" fontId="0" fillId="6" borderId="15" xfId="0" applyFill="1" applyBorder="1" applyAlignment="1">
      <alignment horizontal="left" vertical="center" indent="1"/>
    </xf>
    <xf numFmtId="0" fontId="0" fillId="6" borderId="13" xfId="0" applyFill="1" applyBorder="1" applyAlignment="1">
      <alignment horizontal="center" vertical="center"/>
    </xf>
    <xf numFmtId="0" fontId="0" fillId="6" borderId="13" xfId="0" applyFill="1" applyBorder="1" applyAlignment="1">
      <alignment horizontal="left" vertical="center" wrapText="1" indent="1"/>
    </xf>
    <xf numFmtId="165" fontId="28" fillId="6" borderId="13" xfId="9" applyFont="1" applyFill="1" applyBorder="1" applyAlignment="1">
      <alignment horizontal="center" vertical="center"/>
    </xf>
    <xf numFmtId="165" fontId="28" fillId="6" borderId="14" xfId="9" applyFont="1" applyFill="1" applyBorder="1" applyAlignment="1">
      <alignment horizontal="center" vertical="center"/>
    </xf>
    <xf numFmtId="0" fontId="6" fillId="6" borderId="13" xfId="0" applyFont="1" applyFill="1" applyBorder="1" applyAlignment="1">
      <alignment vertical="center" wrapText="1"/>
    </xf>
    <xf numFmtId="0" fontId="6" fillId="6" borderId="15" xfId="0" applyFont="1" applyFill="1" applyBorder="1" applyAlignment="1">
      <alignment horizontal="left" vertical="center" indent="1"/>
    </xf>
    <xf numFmtId="0" fontId="6" fillId="6" borderId="13" xfId="0" applyFont="1" applyFill="1" applyBorder="1" applyAlignment="1">
      <alignment horizontal="left" vertical="center" indent="1"/>
    </xf>
    <xf numFmtId="165" fontId="6" fillId="6" borderId="13" xfId="9" applyFont="1" applyFill="1" applyBorder="1" applyAlignment="1">
      <alignment horizontal="left" vertical="center" indent="1"/>
    </xf>
    <xf numFmtId="165" fontId="6" fillId="6" borderId="14" xfId="9" applyFont="1" applyFill="1" applyBorder="1" applyAlignment="1">
      <alignment horizontal="left" vertical="center" indent="1"/>
    </xf>
    <xf numFmtId="0" fontId="6" fillId="6" borderId="6" xfId="0" applyNumberFormat="1" applyFont="1" applyFill="1" applyBorder="1" applyAlignment="1">
      <alignment horizontal="left" vertical="center" wrapText="1" indent="1"/>
    </xf>
    <xf numFmtId="165" fontId="2" fillId="6" borderId="6" xfId="9" applyFont="1" applyFill="1" applyBorder="1" applyAlignment="1">
      <alignment horizontal="center" vertical="center"/>
    </xf>
    <xf numFmtId="0" fontId="0" fillId="6" borderId="18" xfId="0" applyFill="1" applyBorder="1" applyAlignment="1">
      <alignment wrapText="1"/>
    </xf>
    <xf numFmtId="0" fontId="6" fillId="6" borderId="6" xfId="0" applyFont="1" applyFill="1" applyBorder="1" applyAlignment="1">
      <alignment horizontal="left" vertical="center" indent="1"/>
    </xf>
    <xf numFmtId="165" fontId="32" fillId="0" borderId="50" xfId="8" applyFont="1" applyBorder="1" applyAlignment="1">
      <alignment horizontal="center" vertical="center"/>
    </xf>
    <xf numFmtId="165" fontId="0" fillId="0" borderId="59" xfId="9" applyFont="1" applyBorder="1" applyAlignment="1">
      <alignment horizontal="center" vertical="center"/>
    </xf>
    <xf numFmtId="165" fontId="6" fillId="6" borderId="40" xfId="9" applyFont="1" applyFill="1" applyBorder="1" applyAlignment="1">
      <alignment horizontal="center" vertical="center"/>
    </xf>
    <xf numFmtId="0" fontId="3" fillId="0" borderId="6" xfId="0" applyFont="1" applyBorder="1" applyAlignment="1">
      <alignment vertical="center"/>
    </xf>
    <xf numFmtId="0" fontId="3" fillId="6" borderId="0" xfId="0" applyFont="1" applyFill="1" applyBorder="1" applyAlignment="1">
      <alignment horizontal="left" vertical="center" wrapText="1" indent="1"/>
    </xf>
    <xf numFmtId="0" fontId="3" fillId="6" borderId="4" xfId="0" applyFont="1" applyFill="1" applyBorder="1" applyAlignment="1">
      <alignment horizontal="left" vertical="center" indent="1"/>
    </xf>
    <xf numFmtId="0" fontId="3" fillId="6" borderId="10" xfId="0" applyFont="1" applyFill="1" applyBorder="1" applyAlignment="1">
      <alignment horizontal="left" vertical="center" indent="1"/>
    </xf>
    <xf numFmtId="0" fontId="3" fillId="6" borderId="13" xfId="0" applyFont="1" applyFill="1" applyBorder="1" applyAlignment="1">
      <alignment horizontal="left" vertical="center" wrapText="1" indent="1"/>
    </xf>
    <xf numFmtId="0" fontId="3" fillId="6" borderId="10" xfId="0" applyFont="1" applyFill="1" applyBorder="1" applyAlignment="1">
      <alignment horizontal="left" vertical="center" wrapText="1" indent="1"/>
    </xf>
    <xf numFmtId="0" fontId="3" fillId="6" borderId="4" xfId="0" applyFont="1" applyFill="1" applyBorder="1" applyAlignment="1">
      <alignment horizontal="left" vertical="center" wrapText="1" indent="1"/>
    </xf>
    <xf numFmtId="0" fontId="6" fillId="6" borderId="13" xfId="0" applyFont="1" applyFill="1" applyBorder="1" applyAlignment="1">
      <alignment horizontal="left" vertical="center" wrapText="1" indent="1"/>
    </xf>
    <xf numFmtId="0" fontId="6" fillId="0" borderId="0" xfId="1" applyBorder="1"/>
    <xf numFmtId="0" fontId="21" fillId="0" borderId="0" xfId="1" applyFont="1" applyBorder="1" applyAlignment="1">
      <alignment horizontal="left" vertical="top"/>
    </xf>
    <xf numFmtId="1" fontId="9" fillId="0" borderId="0" xfId="1" applyNumberFormat="1" applyFont="1" applyBorder="1" applyAlignment="1">
      <alignment vertical="center"/>
    </xf>
    <xf numFmtId="0" fontId="20" fillId="0" borderId="0" xfId="1" applyFont="1" applyFill="1" applyBorder="1" applyAlignment="1">
      <alignment horizontal="left" vertical="center"/>
    </xf>
    <xf numFmtId="0" fontId="6" fillId="0" borderId="0" xfId="1" applyFont="1" applyFill="1" applyBorder="1" applyAlignment="1">
      <alignment horizontal="center" vertical="center"/>
    </xf>
    <xf numFmtId="0" fontId="6" fillId="0" borderId="0" xfId="1" applyFont="1" applyFill="1" applyBorder="1" applyAlignment="1" applyProtection="1">
      <alignment vertical="center" wrapText="1"/>
      <protection locked="0"/>
    </xf>
    <xf numFmtId="0" fontId="6" fillId="0" borderId="0" xfId="1" applyFont="1" applyFill="1" applyBorder="1" applyAlignment="1">
      <alignment vertical="center"/>
    </xf>
    <xf numFmtId="4" fontId="6" fillId="0" borderId="0" xfId="1" applyNumberFormat="1" applyFont="1" applyFill="1" applyBorder="1" applyAlignment="1">
      <alignment horizontal="right" vertical="center"/>
    </xf>
    <xf numFmtId="0" fontId="6" fillId="0" borderId="0" xfId="1"/>
    <xf numFmtId="0" fontId="20" fillId="0" borderId="0" xfId="1" applyFont="1" applyAlignment="1">
      <alignment horizontal="centerContinuous"/>
    </xf>
    <xf numFmtId="0" fontId="24" fillId="0" borderId="6" xfId="1" applyFont="1" applyBorder="1" applyAlignment="1">
      <alignment horizontal="center" vertical="center" wrapText="1"/>
    </xf>
    <xf numFmtId="0" fontId="6" fillId="0" borderId="59" xfId="1" applyFont="1" applyBorder="1" applyAlignment="1">
      <alignment vertical="center"/>
    </xf>
    <xf numFmtId="0" fontId="6" fillId="0" borderId="13" xfId="1" applyFont="1" applyBorder="1" applyAlignment="1">
      <alignment vertical="center"/>
    </xf>
    <xf numFmtId="10" fontId="6" fillId="0" borderId="13" xfId="6" applyNumberFormat="1" applyFont="1" applyFill="1" applyBorder="1" applyAlignment="1">
      <alignment horizontal="center" vertical="center"/>
    </xf>
    <xf numFmtId="4" fontId="6" fillId="0" borderId="13" xfId="1" applyNumberFormat="1" applyFont="1" applyBorder="1" applyAlignment="1">
      <alignment vertical="center"/>
    </xf>
    <xf numFmtId="2" fontId="6" fillId="4" borderId="6" xfId="6" applyNumberFormat="1" applyFont="1" applyFill="1" applyBorder="1" applyAlignment="1">
      <alignment horizontal="center" vertical="center"/>
    </xf>
    <xf numFmtId="0" fontId="6" fillId="0" borderId="60" xfId="1" applyFont="1" applyBorder="1" applyAlignment="1">
      <alignment vertical="center"/>
    </xf>
    <xf numFmtId="0" fontId="6" fillId="0" borderId="61" xfId="1" applyFont="1" applyBorder="1" applyAlignment="1">
      <alignment vertical="center"/>
    </xf>
    <xf numFmtId="0" fontId="6" fillId="0" borderId="62" xfId="1" applyFont="1" applyBorder="1" applyAlignment="1">
      <alignment vertical="center"/>
    </xf>
    <xf numFmtId="10" fontId="6" fillId="0" borderId="62" xfId="6" applyNumberFormat="1" applyFont="1" applyFill="1" applyBorder="1" applyAlignment="1">
      <alignment horizontal="center" vertical="center"/>
    </xf>
    <xf numFmtId="4" fontId="6" fillId="0" borderId="62" xfId="1" applyNumberFormat="1" applyFont="1" applyBorder="1" applyAlignment="1">
      <alignment vertical="center"/>
    </xf>
    <xf numFmtId="4" fontId="6" fillId="0" borderId="51" xfId="1" applyNumberFormat="1" applyFont="1" applyBorder="1" applyAlignment="1">
      <alignment vertical="center"/>
    </xf>
    <xf numFmtId="0" fontId="23" fillId="0" borderId="20" xfId="1" applyFont="1" applyBorder="1"/>
    <xf numFmtId="0" fontId="24" fillId="0" borderId="20" xfId="1" applyFont="1" applyBorder="1"/>
    <xf numFmtId="0" fontId="24" fillId="0" borderId="20" xfId="1" applyFont="1" applyBorder="1" applyAlignment="1">
      <alignment horizontal="center" vertical="center" wrapText="1"/>
    </xf>
    <xf numFmtId="0" fontId="3" fillId="0" borderId="0" xfId="1" applyFont="1" applyBorder="1" applyAlignment="1">
      <alignment horizontal="right" vertical="center"/>
    </xf>
    <xf numFmtId="49" fontId="26" fillId="0" borderId="0" xfId="1" applyNumberFormat="1" applyFont="1" applyBorder="1" applyAlignment="1">
      <alignment horizontal="center" vertical="center"/>
    </xf>
    <xf numFmtId="0" fontId="24" fillId="0" borderId="0" xfId="1" applyFont="1" applyFill="1" applyBorder="1"/>
    <xf numFmtId="0" fontId="3" fillId="0" borderId="0" xfId="1" applyFont="1"/>
    <xf numFmtId="165" fontId="20" fillId="0" borderId="44" xfId="9" applyFont="1" applyBorder="1" applyAlignment="1">
      <alignment horizontal="right" vertical="center"/>
    </xf>
    <xf numFmtId="10" fontId="11" fillId="0" borderId="0" xfId="0" applyNumberFormat="1" applyFont="1" applyAlignment="1">
      <alignment horizontal="left" vertical="center"/>
    </xf>
    <xf numFmtId="0" fontId="11" fillId="0" borderId="0" xfId="0" applyFont="1" applyAlignment="1">
      <alignment horizontal="left" vertical="center"/>
    </xf>
    <xf numFmtId="0" fontId="8" fillId="0" borderId="0" xfId="0" applyFont="1" applyAlignment="1">
      <alignment horizontal="left" vertical="center"/>
    </xf>
    <xf numFmtId="165" fontId="6" fillId="0" borderId="59" xfId="9" applyFont="1" applyBorder="1" applyAlignment="1">
      <alignment horizontal="center" vertical="center"/>
    </xf>
    <xf numFmtId="0" fontId="3" fillId="0" borderId="0" xfId="0" applyFont="1" applyBorder="1" applyAlignment="1">
      <alignment vertical="center"/>
    </xf>
    <xf numFmtId="0" fontId="24" fillId="0" borderId="0" xfId="1" applyFont="1" applyBorder="1" applyAlignment="1">
      <alignment vertical="center"/>
    </xf>
    <xf numFmtId="1" fontId="6" fillId="0" borderId="0" xfId="1" applyNumberFormat="1" applyFont="1" applyBorder="1" applyAlignment="1"/>
    <xf numFmtId="1" fontId="3" fillId="0" borderId="0" xfId="1" applyNumberFormat="1" applyFont="1" applyBorder="1" applyAlignment="1">
      <alignment vertical="center"/>
    </xf>
    <xf numFmtId="1" fontId="29" fillId="0" borderId="0" xfId="1" applyNumberFormat="1" applyFont="1" applyBorder="1" applyAlignment="1">
      <alignment vertical="center"/>
    </xf>
    <xf numFmtId="0" fontId="23" fillId="0" borderId="0" xfId="1" applyFont="1" applyFill="1" applyBorder="1" applyAlignment="1">
      <alignment horizontal="right" vertical="center"/>
    </xf>
    <xf numFmtId="168" fontId="6" fillId="0" borderId="0" xfId="12" applyNumberFormat="1" applyFont="1" applyFill="1" applyBorder="1" applyAlignment="1">
      <alignment vertical="center"/>
    </xf>
    <xf numFmtId="0" fontId="6" fillId="0" borderId="0" xfId="1" applyAlignment="1">
      <alignment vertical="center"/>
    </xf>
    <xf numFmtId="0" fontId="22" fillId="0" borderId="0" xfId="1" applyFont="1" applyAlignment="1">
      <alignment vertical="center"/>
    </xf>
    <xf numFmtId="9" fontId="0" fillId="0" borderId="0" xfId="0" applyNumberFormat="1" applyFill="1" applyAlignment="1">
      <alignment vertical="center"/>
    </xf>
    <xf numFmtId="0" fontId="3" fillId="0" borderId="0" xfId="0" applyFont="1" applyBorder="1" applyAlignment="1">
      <alignment vertical="center"/>
    </xf>
    <xf numFmtId="49" fontId="3" fillId="0" borderId="0" xfId="1" applyNumberFormat="1" applyFont="1" applyBorder="1" applyAlignment="1">
      <alignment horizontal="left" vertical="center"/>
    </xf>
    <xf numFmtId="165" fontId="6" fillId="0" borderId="59" xfId="9" applyFont="1" applyBorder="1" applyAlignment="1">
      <alignment horizontal="center" vertical="center"/>
    </xf>
    <xf numFmtId="165" fontId="6" fillId="0" borderId="13" xfId="9" applyFont="1" applyBorder="1" applyAlignment="1">
      <alignment horizontal="center" vertical="center"/>
    </xf>
    <xf numFmtId="165" fontId="6" fillId="0" borderId="51" xfId="9" applyFont="1" applyBorder="1" applyAlignment="1">
      <alignment horizontal="center" vertical="center"/>
    </xf>
    <xf numFmtId="165" fontId="0" fillId="0" borderId="59" xfId="9" applyFont="1" applyBorder="1" applyAlignment="1">
      <alignment horizontal="center" vertical="center" wrapText="1"/>
    </xf>
    <xf numFmtId="165" fontId="0" fillId="0" borderId="13" xfId="9" applyFont="1" applyBorder="1" applyAlignment="1">
      <alignment horizontal="center" vertical="center" wrapText="1"/>
    </xf>
    <xf numFmtId="165" fontId="0" fillId="0" borderId="51" xfId="9" applyFont="1" applyBorder="1" applyAlignment="1">
      <alignment horizontal="center" vertical="center" wrapText="1"/>
    </xf>
    <xf numFmtId="165" fontId="28" fillId="6" borderId="59" xfId="9" applyFont="1" applyFill="1" applyBorder="1" applyAlignment="1">
      <alignment horizontal="center" vertical="center" wrapText="1"/>
    </xf>
    <xf numFmtId="165" fontId="28" fillId="6" borderId="13" xfId="9" applyFont="1" applyFill="1" applyBorder="1" applyAlignment="1">
      <alignment horizontal="center" vertical="center" wrapText="1"/>
    </xf>
    <xf numFmtId="165" fontId="28" fillId="6" borderId="51" xfId="9" applyFont="1" applyFill="1" applyBorder="1" applyAlignment="1">
      <alignment horizontal="center" vertical="center" wrapText="1"/>
    </xf>
    <xf numFmtId="165" fontId="20" fillId="0" borderId="50" xfId="9" applyFont="1" applyBorder="1" applyAlignment="1">
      <alignment horizontal="right" vertical="center"/>
    </xf>
    <xf numFmtId="0" fontId="0" fillId="0" borderId="44" xfId="0" applyBorder="1" applyAlignment="1">
      <alignment horizontal="right" vertical="center"/>
    </xf>
    <xf numFmtId="0" fontId="12" fillId="0" borderId="0" xfId="0" applyNumberFormat="1" applyFont="1" applyFill="1" applyAlignment="1">
      <alignment horizontal="center" vertical="center"/>
    </xf>
    <xf numFmtId="0" fontId="3" fillId="0" borderId="0" xfId="1" applyFont="1" applyBorder="1" applyAlignment="1">
      <alignment vertical="center"/>
    </xf>
    <xf numFmtId="10" fontId="3" fillId="4" borderId="63" xfId="1" applyNumberFormat="1" applyFont="1" applyFill="1" applyBorder="1" applyAlignment="1">
      <alignment horizontal="center" vertical="center"/>
    </xf>
    <xf numFmtId="10" fontId="3" fillId="4" borderId="64" xfId="1" applyNumberFormat="1" applyFont="1" applyFill="1" applyBorder="1" applyAlignment="1">
      <alignment horizontal="center" vertical="center"/>
    </xf>
    <xf numFmtId="0" fontId="3" fillId="0" borderId="3" xfId="1" applyFont="1" applyBorder="1" applyAlignment="1">
      <alignment horizontal="right" vertical="center"/>
    </xf>
    <xf numFmtId="0" fontId="3" fillId="0" borderId="55" xfId="1" applyFont="1" applyBorder="1" applyAlignment="1">
      <alignment horizontal="right" vertical="center"/>
    </xf>
    <xf numFmtId="0" fontId="3" fillId="0" borderId="16" xfId="1" applyFont="1" applyBorder="1" applyAlignment="1">
      <alignment horizontal="right" vertical="center"/>
    </xf>
    <xf numFmtId="0" fontId="3" fillId="0" borderId="50" xfId="1" applyFont="1" applyBorder="1" applyAlignment="1">
      <alignment horizontal="center"/>
    </xf>
    <xf numFmtId="49" fontId="3" fillId="0" borderId="4" xfId="1" applyNumberFormat="1" applyFont="1" applyBorder="1" applyAlignment="1">
      <alignment horizontal="left" vertical="center"/>
    </xf>
    <xf numFmtId="49" fontId="3" fillId="0" borderId="0" xfId="1" applyNumberFormat="1" applyFont="1" applyBorder="1" applyAlignment="1">
      <alignment horizontal="left" vertical="center"/>
    </xf>
    <xf numFmtId="49" fontId="3" fillId="0" borderId="12" xfId="1" applyNumberFormat="1" applyFont="1" applyBorder="1" applyAlignment="1">
      <alignment horizontal="left" vertical="center"/>
    </xf>
    <xf numFmtId="0" fontId="25" fillId="0" borderId="8" xfId="1" applyFont="1" applyFill="1" applyBorder="1" applyAlignment="1">
      <alignment horizontal="center" vertical="center"/>
    </xf>
    <xf numFmtId="0" fontId="24" fillId="0" borderId="52" xfId="1" applyFont="1" applyFill="1" applyBorder="1" applyAlignment="1">
      <alignment horizontal="center" vertical="center"/>
    </xf>
    <xf numFmtId="0" fontId="24" fillId="0" borderId="56" xfId="1" applyFont="1" applyFill="1" applyBorder="1" applyAlignment="1">
      <alignment horizontal="center" vertical="center"/>
    </xf>
    <xf numFmtId="49" fontId="26" fillId="0" borderId="4" xfId="1" applyNumberFormat="1" applyFont="1" applyBorder="1" applyAlignment="1">
      <alignment horizontal="center" vertical="center"/>
    </xf>
    <xf numFmtId="49" fontId="26" fillId="0" borderId="12" xfId="1" applyNumberFormat="1" applyFont="1" applyBorder="1" applyAlignment="1">
      <alignment horizontal="center" vertical="center"/>
    </xf>
    <xf numFmtId="49" fontId="3" fillId="0" borderId="4" xfId="1" applyNumberFormat="1" applyFont="1" applyBorder="1" applyAlignment="1">
      <alignment horizontal="center" vertical="center"/>
    </xf>
    <xf numFmtId="0" fontId="6" fillId="0" borderId="59" xfId="1" applyFont="1" applyBorder="1" applyAlignment="1">
      <alignment horizontal="left" vertical="center"/>
    </xf>
    <xf numFmtId="0" fontId="6" fillId="0" borderId="13" xfId="1" applyFont="1" applyBorder="1" applyAlignment="1">
      <alignment horizontal="left" vertical="center"/>
    </xf>
    <xf numFmtId="0" fontId="6" fillId="0" borderId="51" xfId="1" applyFont="1" applyBorder="1" applyAlignment="1">
      <alignment horizontal="left" vertical="center"/>
    </xf>
    <xf numFmtId="0" fontId="24" fillId="0" borderId="59" xfId="1" applyFont="1" applyBorder="1" applyAlignment="1">
      <alignment horizontal="center" vertical="center" wrapText="1"/>
    </xf>
    <xf numFmtId="0" fontId="24" fillId="0" borderId="13" xfId="1" applyFont="1" applyBorder="1" applyAlignment="1">
      <alignment horizontal="center" vertical="center" wrapText="1"/>
    </xf>
    <xf numFmtId="0" fontId="24" fillId="0" borderId="51" xfId="1" applyFont="1" applyBorder="1" applyAlignment="1">
      <alignment horizontal="center" vertical="center" wrapText="1"/>
    </xf>
    <xf numFmtId="0" fontId="3" fillId="4" borderId="67" xfId="1" applyFont="1" applyFill="1" applyBorder="1" applyAlignment="1">
      <alignment horizontal="right" vertical="center"/>
    </xf>
    <xf numFmtId="0" fontId="3" fillId="4" borderId="68" xfId="1" applyFont="1" applyFill="1" applyBorder="1" applyAlignment="1">
      <alignment horizontal="right" vertical="center"/>
    </xf>
    <xf numFmtId="0" fontId="3" fillId="4" borderId="69" xfId="1" applyFont="1" applyFill="1" applyBorder="1" applyAlignment="1">
      <alignment horizontal="right" vertical="center"/>
    </xf>
    <xf numFmtId="0" fontId="3" fillId="4" borderId="65" xfId="1" applyFont="1" applyFill="1" applyBorder="1" applyAlignment="1">
      <alignment horizontal="right" vertical="center"/>
    </xf>
    <xf numFmtId="0" fontId="20" fillId="0" borderId="0" xfId="1" applyFont="1" applyFill="1" applyBorder="1" applyAlignment="1">
      <alignment vertical="center" wrapText="1"/>
    </xf>
    <xf numFmtId="0" fontId="39" fillId="0" borderId="0" xfId="0" applyFont="1" applyAlignment="1">
      <alignment horizontal="center" vertical="center"/>
    </xf>
    <xf numFmtId="0" fontId="11" fillId="0" borderId="0" xfId="0" applyFont="1" applyAlignment="1">
      <alignment horizontal="center" vertical="center"/>
    </xf>
    <xf numFmtId="0" fontId="6" fillId="0" borderId="0" xfId="1" applyFont="1"/>
    <xf numFmtId="0" fontId="20" fillId="0" borderId="0" xfId="1" applyFont="1" applyAlignment="1">
      <alignment horizontal="center" vertical="center"/>
    </xf>
    <xf numFmtId="0" fontId="20" fillId="0" borderId="0" xfId="1" applyFont="1" applyAlignment="1"/>
    <xf numFmtId="0" fontId="6" fillId="0" borderId="0" xfId="1" applyFont="1" applyAlignment="1">
      <alignment horizontal="centerContinuous"/>
    </xf>
    <xf numFmtId="0" fontId="3" fillId="5" borderId="59" xfId="1" applyFont="1" applyFill="1" applyBorder="1" applyAlignment="1">
      <alignment horizontal="left" vertical="center"/>
    </xf>
    <xf numFmtId="0" fontId="3" fillId="5" borderId="13" xfId="1" applyFont="1" applyFill="1" applyBorder="1" applyAlignment="1">
      <alignment horizontal="left" vertical="center"/>
    </xf>
    <xf numFmtId="0" fontId="3" fillId="5" borderId="51" xfId="1" applyFont="1" applyFill="1" applyBorder="1" applyAlignment="1">
      <alignment horizontal="left" vertical="center"/>
    </xf>
    <xf numFmtId="2" fontId="3" fillId="4" borderId="6" xfId="6" applyNumberFormat="1" applyFont="1" applyFill="1" applyBorder="1" applyAlignment="1">
      <alignment horizontal="center" vertical="center"/>
    </xf>
    <xf numFmtId="0" fontId="3" fillId="3" borderId="59" xfId="1" applyFont="1" applyFill="1" applyBorder="1" applyAlignment="1">
      <alignment horizontal="right" vertical="center"/>
    </xf>
    <xf numFmtId="0" fontId="3" fillId="3" borderId="13" xfId="1" applyFont="1" applyFill="1" applyBorder="1" applyAlignment="1">
      <alignment horizontal="right" vertical="center"/>
    </xf>
    <xf numFmtId="2" fontId="3" fillId="0" borderId="6" xfId="6" applyNumberFormat="1" applyFont="1" applyFill="1" applyBorder="1" applyAlignment="1">
      <alignment horizontal="center" vertical="center"/>
    </xf>
    <xf numFmtId="0" fontId="3" fillId="3" borderId="51" xfId="1" applyFont="1" applyFill="1" applyBorder="1" applyAlignment="1">
      <alignment horizontal="right" vertical="center"/>
    </xf>
    <xf numFmtId="2" fontId="23" fillId="0" borderId="20" xfId="1" applyNumberFormat="1" applyFont="1" applyBorder="1" applyAlignment="1">
      <alignment horizontal="center" vertical="center"/>
    </xf>
    <xf numFmtId="0" fontId="3" fillId="0" borderId="0" xfId="1" applyFont="1" applyFill="1" applyBorder="1" applyAlignment="1">
      <alignment horizontal="left"/>
    </xf>
    <xf numFmtId="0" fontId="6" fillId="0" borderId="12" xfId="1" applyFont="1" applyBorder="1"/>
    <xf numFmtId="0" fontId="6" fillId="0" borderId="4" xfId="1" applyFont="1" applyBorder="1" applyAlignment="1">
      <alignment horizontal="center" vertical="center"/>
    </xf>
    <xf numFmtId="0" fontId="6" fillId="0" borderId="12" xfId="1" applyFont="1" applyBorder="1" applyAlignment="1">
      <alignment horizontal="center" vertical="center"/>
    </xf>
    <xf numFmtId="0" fontId="6" fillId="0" borderId="0" xfId="1" applyFont="1" applyBorder="1" applyAlignment="1">
      <alignment horizontal="center" vertical="center"/>
    </xf>
    <xf numFmtId="0" fontId="20" fillId="0" borderId="0" xfId="0" applyFont="1" applyAlignment="1">
      <alignment horizontal="left" vertical="center"/>
    </xf>
    <xf numFmtId="0" fontId="11" fillId="0" borderId="0" xfId="1" applyFont="1" applyBorder="1" applyAlignment="1">
      <alignment horizontal="center" vertical="center"/>
    </xf>
  </cellXfs>
  <cellStyles count="68">
    <cellStyle name="20% - Ênfase1 2" xfId="13" xr:uid="{00000000-0005-0000-0000-000000000000}"/>
    <cellStyle name="20% - Ênfase2 2" xfId="14" xr:uid="{00000000-0005-0000-0000-000001000000}"/>
    <cellStyle name="20% - Ênfase3 2" xfId="15" xr:uid="{00000000-0005-0000-0000-000002000000}"/>
    <cellStyle name="20% - Ênfase4 2" xfId="16" xr:uid="{00000000-0005-0000-0000-000003000000}"/>
    <cellStyle name="40% - Ênfase3 2" xfId="17" xr:uid="{00000000-0005-0000-0000-000004000000}"/>
    <cellStyle name="60% - Ênfase3 2" xfId="18" xr:uid="{00000000-0005-0000-0000-000005000000}"/>
    <cellStyle name="60% - Ênfase4 2" xfId="19" xr:uid="{00000000-0005-0000-0000-000006000000}"/>
    <cellStyle name="60% - Ênfase6 2" xfId="20" xr:uid="{00000000-0005-0000-0000-000007000000}"/>
    <cellStyle name="Estilo 1" xfId="21" xr:uid="{00000000-0005-0000-0000-000008000000}"/>
    <cellStyle name="Euro" xfId="22" xr:uid="{00000000-0005-0000-0000-000009000000}"/>
    <cellStyle name="Hyperlink 2" xfId="23" xr:uid="{00000000-0005-0000-0000-00000A000000}"/>
    <cellStyle name="Moeda 2" xfId="24" xr:uid="{00000000-0005-0000-0000-00000B000000}"/>
    <cellStyle name="Moeda 2 2 2" xfId="25" xr:uid="{00000000-0005-0000-0000-00000C000000}"/>
    <cellStyle name="Moeda 3" xfId="26" xr:uid="{00000000-0005-0000-0000-00000D000000}"/>
    <cellStyle name="Moeda 3 3" xfId="27" xr:uid="{00000000-0005-0000-0000-00000E000000}"/>
    <cellStyle name="Normal" xfId="0" builtinId="0"/>
    <cellStyle name="Normal 10" xfId="28" xr:uid="{00000000-0005-0000-0000-000010000000}"/>
    <cellStyle name="Normal 10 2" xfId="1" xr:uid="{00000000-0005-0000-0000-000011000000}"/>
    <cellStyle name="Normal 11" xfId="29" xr:uid="{00000000-0005-0000-0000-000012000000}"/>
    <cellStyle name="Normal 12" xfId="30" xr:uid="{00000000-0005-0000-0000-000013000000}"/>
    <cellStyle name="Normal 13" xfId="31" xr:uid="{00000000-0005-0000-0000-000014000000}"/>
    <cellStyle name="Normal 14" xfId="2" xr:uid="{00000000-0005-0000-0000-000015000000}"/>
    <cellStyle name="Normal 16 2" xfId="32" xr:uid="{00000000-0005-0000-0000-000016000000}"/>
    <cellStyle name="Normal 2" xfId="33" xr:uid="{00000000-0005-0000-0000-000017000000}"/>
    <cellStyle name="Normal 2 2" xfId="34" xr:uid="{00000000-0005-0000-0000-000018000000}"/>
    <cellStyle name="Normal 2 2 2" xfId="35" xr:uid="{00000000-0005-0000-0000-000019000000}"/>
    <cellStyle name="Normal 3" xfId="36" xr:uid="{00000000-0005-0000-0000-00001A000000}"/>
    <cellStyle name="Normal 3 2" xfId="37" xr:uid="{00000000-0005-0000-0000-00001B000000}"/>
    <cellStyle name="Normal 3 3" xfId="38" xr:uid="{00000000-0005-0000-0000-00001C000000}"/>
    <cellStyle name="Normal 3 3 2" xfId="39" xr:uid="{00000000-0005-0000-0000-00001D000000}"/>
    <cellStyle name="Normal 3 4" xfId="40" xr:uid="{00000000-0005-0000-0000-00001E000000}"/>
    <cellStyle name="Normal 4" xfId="41" xr:uid="{00000000-0005-0000-0000-00001F000000}"/>
    <cellStyle name="Normal 4 2" xfId="42" xr:uid="{00000000-0005-0000-0000-000020000000}"/>
    <cellStyle name="Normal 4_RUA VINICIUS DE MORAES   1ª MEDIÇÃO FEITA PELA QUADRANTE EXCEL 2003" xfId="43" xr:uid="{00000000-0005-0000-0000-000021000000}"/>
    <cellStyle name="Normal 5" xfId="44" xr:uid="{00000000-0005-0000-0000-000022000000}"/>
    <cellStyle name="Normal 6" xfId="45" xr:uid="{00000000-0005-0000-0000-000023000000}"/>
    <cellStyle name="Normal 7" xfId="46" xr:uid="{00000000-0005-0000-0000-000024000000}"/>
    <cellStyle name="Normal 8" xfId="3" xr:uid="{00000000-0005-0000-0000-000025000000}"/>
    <cellStyle name="Normal 9" xfId="47" xr:uid="{00000000-0005-0000-0000-000026000000}"/>
    <cellStyle name="Normal 9 2" xfId="48" xr:uid="{00000000-0005-0000-0000-000027000000}"/>
    <cellStyle name="Nota 2" xfId="49" xr:uid="{00000000-0005-0000-0000-000028000000}"/>
    <cellStyle name="Nota 2 2" xfId="50" xr:uid="{00000000-0005-0000-0000-000029000000}"/>
    <cellStyle name="Nota 3" xfId="51" xr:uid="{00000000-0005-0000-0000-00002A000000}"/>
    <cellStyle name="Porcentagem" xfId="4" builtinId="5"/>
    <cellStyle name="Porcentagem 2" xfId="5" xr:uid="{00000000-0005-0000-0000-00002C000000}"/>
    <cellStyle name="Porcentagem 2 2" xfId="6" xr:uid="{00000000-0005-0000-0000-00002D000000}"/>
    <cellStyle name="Porcentagem 2 2 2" xfId="52" xr:uid="{00000000-0005-0000-0000-00002E000000}"/>
    <cellStyle name="Porcentagem 2 3" xfId="53" xr:uid="{00000000-0005-0000-0000-00002F000000}"/>
    <cellStyle name="Porcentagem 3" xfId="7" xr:uid="{00000000-0005-0000-0000-000030000000}"/>
    <cellStyle name="Porcentagem 3 2" xfId="54" xr:uid="{00000000-0005-0000-0000-000031000000}"/>
    <cellStyle name="Porcentagem 4" xfId="55" xr:uid="{00000000-0005-0000-0000-000032000000}"/>
    <cellStyle name="Separador de milhares 2" xfId="9" xr:uid="{00000000-0005-0000-0000-000033000000}"/>
    <cellStyle name="Separador de milhares 2 2" xfId="56" xr:uid="{00000000-0005-0000-0000-000034000000}"/>
    <cellStyle name="Separador de milhares 2 2 2" xfId="57" xr:uid="{00000000-0005-0000-0000-000035000000}"/>
    <cellStyle name="Separador de milhares 2 2 3" xfId="58" xr:uid="{00000000-0005-0000-0000-000036000000}"/>
    <cellStyle name="Separador de milhares 2 2 4" xfId="59" xr:uid="{00000000-0005-0000-0000-000037000000}"/>
    <cellStyle name="Separador de milhares 2 3" xfId="10" xr:uid="{00000000-0005-0000-0000-000038000000}"/>
    <cellStyle name="Separador de milhares 2 3 2" xfId="12" xr:uid="{00000000-0005-0000-0000-000039000000}"/>
    <cellStyle name="Separador de milhares 3" xfId="60" xr:uid="{00000000-0005-0000-0000-00003A000000}"/>
    <cellStyle name="Separador de milhares 4" xfId="61" xr:uid="{00000000-0005-0000-0000-00003B000000}"/>
    <cellStyle name="Separador de milhares 4 2" xfId="62" xr:uid="{00000000-0005-0000-0000-00003C000000}"/>
    <cellStyle name="Separador de milhaȤes" xfId="11" xr:uid="{00000000-0005-0000-0000-00003D000000}"/>
    <cellStyle name="Título 5" xfId="63" xr:uid="{00000000-0005-0000-0000-00003E000000}"/>
    <cellStyle name="Vírgula" xfId="8" builtinId="3"/>
    <cellStyle name="Vírgula 2" xfId="64" xr:uid="{00000000-0005-0000-0000-000040000000}"/>
    <cellStyle name="Vírgula 2 2" xfId="65" xr:uid="{00000000-0005-0000-0000-000041000000}"/>
    <cellStyle name="Vírgula 2_PC com exigências da caixa GRAVAR" xfId="66" xr:uid="{00000000-0005-0000-0000-000042000000}"/>
    <cellStyle name="Vírgula 3" xfId="67" xr:uid="{00000000-0005-0000-0000-00004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dosEmopmo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adosEmopmo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Rua%20E%20-%20S&#227;o%20Jos&#233;\SINAPI%2002-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OCUMENTOS\PROJETOS\ITAOCARA\pav.%202020\projeto\PLANILHA%20M&#218;LTIPLA%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refreshError="1"/>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torial"/>
      <sheetName val="Banco"/>
      <sheetName val="Composições"/>
      <sheetName val="Cotações"/>
      <sheetName val="Relatórios"/>
      <sheetName val="Busca"/>
    </sheetNames>
    <sheetDataSet>
      <sheetData sheetId="0"/>
      <sheetData sheetId="1"/>
      <sheetData sheetId="2"/>
      <sheetData sheetId="3">
        <row r="22">
          <cell r="B22" t="str">
            <v>ÍNDICE</v>
          </cell>
        </row>
        <row r="25">
          <cell r="B25" t="str">
            <v>EMPRESAS</v>
          </cell>
        </row>
      </sheetData>
      <sheetData sheetId="4">
        <row r="1">
          <cell r="A1" t="str">
            <v>DADOS DOS RELATÓRIOS IMPORTADOS</v>
          </cell>
        </row>
        <row r="5">
          <cell r="A5" t="str">
            <v>TIPO</v>
          </cell>
        </row>
        <row r="6">
          <cell r="A6" t="str">
            <v>SINAPI-I</v>
          </cell>
        </row>
        <row r="7">
          <cell r="A7" t="str">
            <v>SINAPI-I</v>
          </cell>
        </row>
        <row r="8">
          <cell r="A8" t="str">
            <v>SINAPI-I</v>
          </cell>
        </row>
        <row r="9">
          <cell r="A9" t="str">
            <v>SINAPI-I</v>
          </cell>
        </row>
        <row r="10">
          <cell r="A10" t="str">
            <v>SINAPI-I</v>
          </cell>
        </row>
        <row r="11">
          <cell r="A11" t="str">
            <v>SINAPI-I</v>
          </cell>
        </row>
        <row r="12">
          <cell r="A12" t="str">
            <v>SINAPI</v>
          </cell>
        </row>
        <row r="13">
          <cell r="A13" t="str">
            <v>SINAPI</v>
          </cell>
        </row>
        <row r="14">
          <cell r="A14" t="str">
            <v>SINAPI</v>
          </cell>
        </row>
        <row r="15">
          <cell r="A15" t="str">
            <v>SINAPI</v>
          </cell>
        </row>
      </sheetData>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al"/>
      <sheetName val="Novo!"/>
      <sheetName val="Dados"/>
      <sheetName val="BDI"/>
      <sheetName val="Orçamento"/>
      <sheetName val="Memória"/>
      <sheetName val="Comp"/>
      <sheetName val="Cot"/>
      <sheetName val="CronoFF"/>
      <sheetName val="QCI"/>
      <sheetName val="Memorial Descritivo"/>
      <sheetName val="Licitação"/>
      <sheetName val="CronoFF-L"/>
      <sheetName val="QCI-L"/>
      <sheetName val="BM"/>
      <sheetName val="RRE"/>
      <sheetName val="OFÍCIO"/>
      <sheetName val="CC"/>
    </sheetNames>
    <sheetDataSet>
      <sheetData sheetId="0"/>
      <sheetData sheetId="1"/>
      <sheetData sheetId="2">
        <row r="6">
          <cell r="G6" t="str">
            <v xml:space="preserve">PREFEITURA MUNICIPAL DE ITAOCARA </v>
          </cell>
        </row>
        <row r="7">
          <cell r="G7" t="str">
            <v>ITAOCARA - RJ</v>
          </cell>
        </row>
        <row r="8">
          <cell r="G8" t="str">
            <v>01065412-75/2019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2.rio.rj.gov.br/sco/composicaosco.cfm?item=1PJ09300100%2F20220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7"/>
  <dimension ref="A1:S838"/>
  <sheetViews>
    <sheetView tabSelected="1" view="pageBreakPreview" zoomScale="85" zoomScaleNormal="85" zoomScaleSheetLayoutView="85" workbookViewId="0">
      <selection activeCell="Q9" sqref="Q9"/>
    </sheetView>
  </sheetViews>
  <sheetFormatPr defaultRowHeight="15" customHeight="1" x14ac:dyDescent="0.2"/>
  <cols>
    <col min="1" max="1" width="0.5703125" style="1" customWidth="1"/>
    <col min="2" max="2" width="10.7109375" style="1" customWidth="1"/>
    <col min="3" max="3" width="16.28515625" style="1" customWidth="1"/>
    <col min="4" max="4" width="49.28515625" style="3" customWidth="1"/>
    <col min="5" max="5" width="6.140625" style="2" customWidth="1"/>
    <col min="6" max="9" width="12.7109375" style="7" hidden="1" customWidth="1"/>
    <col min="10" max="10" width="14.5703125" style="7" hidden="1" customWidth="1"/>
    <col min="11" max="11" width="12.7109375" style="7" hidden="1" customWidth="1"/>
    <col min="12" max="12" width="15.5703125" style="7" bestFit="1" customWidth="1"/>
    <col min="13" max="13" width="15.7109375" style="7" customWidth="1"/>
    <col min="14" max="14" width="24.5703125" style="7" customWidth="1"/>
    <col min="15" max="16384" width="9.140625" style="1"/>
  </cols>
  <sheetData>
    <row r="1" spans="2:14" ht="3" customHeight="1" x14ac:dyDescent="0.2"/>
    <row r="2" spans="2:14" ht="28.5" customHeight="1" x14ac:dyDescent="0.2">
      <c r="B2" s="432" t="s">
        <v>686</v>
      </c>
      <c r="C2" s="432"/>
      <c r="D2" s="432"/>
      <c r="E2" s="432"/>
      <c r="F2" s="432"/>
      <c r="G2" s="432"/>
      <c r="H2" s="432"/>
      <c r="I2" s="432"/>
      <c r="J2" s="432"/>
      <c r="K2" s="432"/>
      <c r="L2" s="432"/>
      <c r="M2" s="432"/>
      <c r="N2" s="432"/>
    </row>
    <row r="3" spans="2:14" ht="27.75" customHeight="1" x14ac:dyDescent="0.2">
      <c r="B3" s="432"/>
      <c r="C3" s="432"/>
      <c r="D3" s="432"/>
      <c r="E3" s="432"/>
      <c r="F3" s="432"/>
      <c r="G3" s="432"/>
      <c r="H3" s="432"/>
      <c r="I3" s="432"/>
      <c r="J3" s="432"/>
      <c r="K3" s="432"/>
      <c r="L3" s="432"/>
      <c r="M3" s="432"/>
      <c r="N3" s="432"/>
    </row>
    <row r="4" spans="2:14" ht="22.5" customHeight="1" x14ac:dyDescent="0.2">
      <c r="B4" s="432"/>
      <c r="C4" s="432"/>
      <c r="D4" s="432"/>
      <c r="E4" s="432"/>
      <c r="F4" s="432"/>
      <c r="G4" s="432"/>
      <c r="H4" s="432"/>
      <c r="I4" s="432"/>
      <c r="J4" s="432"/>
      <c r="K4" s="432"/>
      <c r="L4" s="432"/>
      <c r="M4" s="432"/>
      <c r="N4" s="432"/>
    </row>
    <row r="5" spans="2:14" ht="30" customHeight="1" x14ac:dyDescent="0.2">
      <c r="B5" s="431" t="s">
        <v>684</v>
      </c>
      <c r="C5" s="431"/>
      <c r="D5" s="431"/>
      <c r="E5" s="431"/>
      <c r="F5" s="431"/>
      <c r="G5" s="431"/>
      <c r="H5" s="431"/>
      <c r="I5" s="431"/>
      <c r="J5" s="431"/>
      <c r="K5" s="431"/>
      <c r="L5" s="431"/>
      <c r="M5" s="431"/>
      <c r="N5" s="431"/>
    </row>
    <row r="7" spans="2:14" s="16" customFormat="1" ht="19.5" x14ac:dyDescent="0.2">
      <c r="B7" s="16" t="s">
        <v>136</v>
      </c>
      <c r="C7" s="378" t="s">
        <v>681</v>
      </c>
      <c r="D7" s="17"/>
      <c r="E7" s="18"/>
      <c r="F7" s="19"/>
      <c r="G7" s="19"/>
      <c r="H7" s="19"/>
      <c r="I7" s="19"/>
      <c r="J7" s="19"/>
      <c r="K7" s="19"/>
      <c r="L7" s="19"/>
      <c r="M7" s="19"/>
      <c r="N7" s="19"/>
    </row>
    <row r="8" spans="2:14" s="16" customFormat="1" ht="18.75" x14ac:dyDescent="0.2">
      <c r="B8" s="16" t="s">
        <v>137</v>
      </c>
      <c r="C8" s="377" t="s">
        <v>471</v>
      </c>
      <c r="D8" s="17"/>
      <c r="E8" s="18"/>
      <c r="F8" s="19"/>
      <c r="G8" s="19"/>
      <c r="J8" s="19"/>
      <c r="K8" s="19"/>
      <c r="L8" s="214"/>
    </row>
    <row r="9" spans="2:14" s="16" customFormat="1" ht="18.75" x14ac:dyDescent="0.2">
      <c r="B9" s="16" t="s">
        <v>678</v>
      </c>
      <c r="C9" s="376" t="s">
        <v>685</v>
      </c>
      <c r="D9" s="17"/>
      <c r="E9" s="18"/>
      <c r="F9" s="19"/>
      <c r="G9" s="19"/>
      <c r="J9" s="19"/>
      <c r="K9" s="19"/>
      <c r="L9" s="214"/>
    </row>
    <row r="10" spans="2:14" ht="16.5" customHeight="1" thickBot="1" x14ac:dyDescent="0.25">
      <c r="L10" s="215"/>
      <c r="M10" s="36"/>
      <c r="N10" s="37"/>
    </row>
    <row r="11" spans="2:14" s="5" customFormat="1" ht="24.95" customHeight="1" thickBot="1" x14ac:dyDescent="0.25">
      <c r="B11" s="8" t="s">
        <v>138</v>
      </c>
      <c r="C11" s="9" t="s">
        <v>139</v>
      </c>
      <c r="D11" s="10" t="s">
        <v>140</v>
      </c>
      <c r="E11" s="9" t="s">
        <v>141</v>
      </c>
      <c r="F11" s="136" t="s">
        <v>129</v>
      </c>
      <c r="G11" s="136" t="s">
        <v>130</v>
      </c>
      <c r="H11" s="136" t="s">
        <v>131</v>
      </c>
      <c r="I11" s="136" t="s">
        <v>134</v>
      </c>
      <c r="J11" s="136" t="s">
        <v>132</v>
      </c>
      <c r="K11" s="136" t="s">
        <v>133</v>
      </c>
      <c r="L11" s="136" t="s">
        <v>142</v>
      </c>
      <c r="M11" s="136" t="s">
        <v>143</v>
      </c>
      <c r="N11" s="137" t="s">
        <v>144</v>
      </c>
    </row>
    <row r="12" spans="2:14" ht="20.100000000000001" customHeight="1" thickBot="1" x14ac:dyDescent="0.25">
      <c r="B12" s="3"/>
      <c r="C12" s="2"/>
      <c r="F12" s="135"/>
      <c r="G12" s="135"/>
      <c r="H12" s="135"/>
      <c r="I12" s="135"/>
      <c r="J12" s="135"/>
      <c r="K12" s="135"/>
      <c r="L12" s="135"/>
      <c r="M12" s="135"/>
      <c r="N12" s="138"/>
    </row>
    <row r="13" spans="2:14" s="4" customFormat="1" ht="20.100000000000001" customHeight="1" x14ac:dyDescent="0.2">
      <c r="B13" s="11" t="s">
        <v>145</v>
      </c>
      <c r="C13" s="12"/>
      <c r="D13" s="13" t="s">
        <v>56</v>
      </c>
      <c r="E13" s="12"/>
      <c r="F13" s="139"/>
      <c r="G13" s="139"/>
      <c r="H13" s="139"/>
      <c r="I13" s="139"/>
      <c r="J13" s="139"/>
      <c r="K13" s="139"/>
      <c r="L13" s="139"/>
      <c r="M13" s="139"/>
      <c r="N13" s="140"/>
    </row>
    <row r="14" spans="2:14" ht="63.75" x14ac:dyDescent="0.2">
      <c r="B14" s="276" t="s">
        <v>146</v>
      </c>
      <c r="C14" s="40" t="s">
        <v>549</v>
      </c>
      <c r="D14" s="62" t="s">
        <v>171</v>
      </c>
      <c r="E14" s="41" t="s">
        <v>67</v>
      </c>
      <c r="F14" s="141">
        <v>1</v>
      </c>
      <c r="G14" s="141">
        <v>4</v>
      </c>
      <c r="H14" s="141"/>
      <c r="I14" s="141">
        <v>3</v>
      </c>
      <c r="J14" s="141"/>
      <c r="K14" s="141"/>
      <c r="L14" s="141">
        <v>12</v>
      </c>
      <c r="M14" s="145"/>
      <c r="N14" s="142">
        <f>M14*L14</f>
        <v>0</v>
      </c>
    </row>
    <row r="15" spans="2:14" ht="51" x14ac:dyDescent="0.2">
      <c r="B15" s="276" t="s">
        <v>60</v>
      </c>
      <c r="C15" s="289" t="s">
        <v>539</v>
      </c>
      <c r="D15" s="62" t="s">
        <v>484</v>
      </c>
      <c r="E15" s="41" t="s">
        <v>67</v>
      </c>
      <c r="F15" s="143">
        <v>300</v>
      </c>
      <c r="G15" s="143"/>
      <c r="H15" s="143"/>
      <c r="I15" s="143"/>
      <c r="J15" s="143"/>
      <c r="K15" s="144"/>
      <c r="L15" s="143">
        <v>300</v>
      </c>
      <c r="M15" s="145"/>
      <c r="N15" s="142">
        <f t="shared" ref="N15:N30" si="0">M15*L15</f>
        <v>0</v>
      </c>
    </row>
    <row r="16" spans="2:14" ht="38.25" x14ac:dyDescent="0.2">
      <c r="B16" s="276" t="s">
        <v>155</v>
      </c>
      <c r="C16" s="40" t="s">
        <v>542</v>
      </c>
      <c r="D16" s="62" t="s">
        <v>485</v>
      </c>
      <c r="E16" s="41" t="s">
        <v>67</v>
      </c>
      <c r="F16" s="143">
        <v>300</v>
      </c>
      <c r="G16" s="143"/>
      <c r="H16" s="143"/>
      <c r="I16" s="143"/>
      <c r="J16" s="143"/>
      <c r="K16" s="144"/>
      <c r="L16" s="143">
        <v>300</v>
      </c>
      <c r="M16" s="145"/>
      <c r="N16" s="142">
        <f t="shared" si="0"/>
        <v>0</v>
      </c>
    </row>
    <row r="17" spans="2:14" ht="38.25" x14ac:dyDescent="0.2">
      <c r="B17" s="276" t="s">
        <v>156</v>
      </c>
      <c r="C17" s="40" t="s">
        <v>543</v>
      </c>
      <c r="D17" s="62" t="s">
        <v>439</v>
      </c>
      <c r="E17" s="41" t="s">
        <v>67</v>
      </c>
      <c r="F17" s="143">
        <v>300</v>
      </c>
      <c r="G17" s="143"/>
      <c r="H17" s="143"/>
      <c r="I17" s="143"/>
      <c r="J17" s="143"/>
      <c r="K17" s="144"/>
      <c r="L17" s="143">
        <v>300</v>
      </c>
      <c r="M17" s="145"/>
      <c r="N17" s="142">
        <f t="shared" si="0"/>
        <v>0</v>
      </c>
    </row>
    <row r="18" spans="2:14" ht="38.25" x14ac:dyDescent="0.2">
      <c r="B18" s="276" t="s">
        <v>229</v>
      </c>
      <c r="C18" s="40" t="s">
        <v>544</v>
      </c>
      <c r="D18" s="62" t="s">
        <v>486</v>
      </c>
      <c r="E18" s="41" t="s">
        <v>67</v>
      </c>
      <c r="F18" s="143">
        <v>300</v>
      </c>
      <c r="G18" s="143"/>
      <c r="H18" s="143"/>
      <c r="I18" s="143"/>
      <c r="J18" s="143"/>
      <c r="K18" s="144"/>
      <c r="L18" s="143">
        <v>300</v>
      </c>
      <c r="M18" s="145"/>
      <c r="N18" s="142">
        <f t="shared" si="0"/>
        <v>0</v>
      </c>
    </row>
    <row r="19" spans="2:14" ht="38.25" x14ac:dyDescent="0.2">
      <c r="B19" s="276" t="s">
        <v>230</v>
      </c>
      <c r="C19" s="40" t="s">
        <v>540</v>
      </c>
      <c r="D19" s="290" t="s">
        <v>487</v>
      </c>
      <c r="E19" s="41" t="s">
        <v>67</v>
      </c>
      <c r="F19" s="143">
        <v>300</v>
      </c>
      <c r="G19" s="143"/>
      <c r="H19" s="143"/>
      <c r="I19" s="143"/>
      <c r="J19" s="143"/>
      <c r="K19" s="144"/>
      <c r="L19" s="143">
        <v>300</v>
      </c>
      <c r="M19" s="145"/>
      <c r="N19" s="142">
        <f t="shared" si="0"/>
        <v>0</v>
      </c>
    </row>
    <row r="20" spans="2:14" ht="51" x14ac:dyDescent="0.2">
      <c r="B20" s="276" t="s">
        <v>231</v>
      </c>
      <c r="C20" s="41" t="s">
        <v>541</v>
      </c>
      <c r="D20" s="286" t="s">
        <v>488</v>
      </c>
      <c r="E20" s="41" t="s">
        <v>67</v>
      </c>
      <c r="F20" s="143">
        <v>300</v>
      </c>
      <c r="G20" s="143"/>
      <c r="H20" s="143"/>
      <c r="I20" s="143"/>
      <c r="J20" s="143"/>
      <c r="K20" s="144"/>
      <c r="L20" s="143">
        <v>300</v>
      </c>
      <c r="M20" s="145"/>
      <c r="N20" s="142">
        <f t="shared" si="0"/>
        <v>0</v>
      </c>
    </row>
    <row r="21" spans="2:14" ht="38.25" x14ac:dyDescent="0.2">
      <c r="B21" s="276" t="s">
        <v>232</v>
      </c>
      <c r="C21" s="40" t="s">
        <v>547</v>
      </c>
      <c r="D21" s="62" t="s">
        <v>172</v>
      </c>
      <c r="E21" s="41" t="s">
        <v>147</v>
      </c>
      <c r="F21" s="143">
        <v>1</v>
      </c>
      <c r="G21" s="143"/>
      <c r="H21" s="143"/>
      <c r="I21" s="143"/>
      <c r="J21" s="143"/>
      <c r="K21" s="144"/>
      <c r="L21" s="143">
        <v>1</v>
      </c>
      <c r="M21" s="145"/>
      <c r="N21" s="142">
        <f t="shared" si="0"/>
        <v>0</v>
      </c>
    </row>
    <row r="22" spans="2:14" ht="38.25" x14ac:dyDescent="0.2">
      <c r="B22" s="276" t="s">
        <v>233</v>
      </c>
      <c r="C22" s="40" t="s">
        <v>548</v>
      </c>
      <c r="D22" s="62" t="s">
        <v>173</v>
      </c>
      <c r="E22" s="41" t="s">
        <v>147</v>
      </c>
      <c r="F22" s="143">
        <v>1</v>
      </c>
      <c r="G22" s="143"/>
      <c r="H22" s="143"/>
      <c r="I22" s="143"/>
      <c r="J22" s="143"/>
      <c r="K22" s="144"/>
      <c r="L22" s="143">
        <v>1</v>
      </c>
      <c r="M22" s="145"/>
      <c r="N22" s="142">
        <f>M22*L22</f>
        <v>0</v>
      </c>
    </row>
    <row r="23" spans="2:14" ht="25.5" x14ac:dyDescent="0.2">
      <c r="B23" s="276" t="s">
        <v>234</v>
      </c>
      <c r="C23" s="40" t="s">
        <v>538</v>
      </c>
      <c r="D23" s="62" t="s">
        <v>468</v>
      </c>
      <c r="E23" s="41" t="s">
        <v>228</v>
      </c>
      <c r="F23" s="143">
        <v>950</v>
      </c>
      <c r="G23" s="143"/>
      <c r="H23" s="143"/>
      <c r="I23" s="143"/>
      <c r="J23" s="143"/>
      <c r="K23" s="144"/>
      <c r="L23" s="143">
        <v>950</v>
      </c>
      <c r="M23" s="145"/>
      <c r="N23" s="142">
        <f t="shared" si="0"/>
        <v>0</v>
      </c>
    </row>
    <row r="24" spans="2:14" s="45" customFormat="1" ht="89.25" x14ac:dyDescent="0.2">
      <c r="B24" s="276" t="s">
        <v>235</v>
      </c>
      <c r="C24" s="40" t="s">
        <v>545</v>
      </c>
      <c r="D24" s="62" t="s">
        <v>174</v>
      </c>
      <c r="E24" s="40" t="s">
        <v>228</v>
      </c>
      <c r="F24" s="145">
        <v>54</v>
      </c>
      <c r="G24" s="145">
        <v>6</v>
      </c>
      <c r="H24" s="145">
        <v>9</v>
      </c>
      <c r="I24" s="145"/>
      <c r="J24" s="145"/>
      <c r="K24" s="146"/>
      <c r="L24" s="145">
        <v>54</v>
      </c>
      <c r="M24" s="145"/>
      <c r="N24" s="142">
        <f t="shared" si="0"/>
        <v>0</v>
      </c>
    </row>
    <row r="25" spans="2:14" ht="76.5" x14ac:dyDescent="0.2">
      <c r="B25" s="276" t="s">
        <v>38</v>
      </c>
      <c r="C25" s="41" t="s">
        <v>546</v>
      </c>
      <c r="D25" s="287" t="s">
        <v>482</v>
      </c>
      <c r="E25" s="40" t="s">
        <v>141</v>
      </c>
      <c r="F25" s="145">
        <v>1</v>
      </c>
      <c r="G25" s="145"/>
      <c r="H25" s="145"/>
      <c r="I25" s="145"/>
      <c r="J25" s="145"/>
      <c r="K25" s="146"/>
      <c r="L25" s="145">
        <v>1</v>
      </c>
      <c r="M25" s="145"/>
      <c r="N25" s="142">
        <f>M25*L25</f>
        <v>0</v>
      </c>
    </row>
    <row r="26" spans="2:14" s="45" customFormat="1" ht="38.25" x14ac:dyDescent="0.2">
      <c r="B26" s="276" t="s">
        <v>0</v>
      </c>
      <c r="C26" s="289" t="s">
        <v>559</v>
      </c>
      <c r="D26" s="291" t="s">
        <v>433</v>
      </c>
      <c r="E26" s="179" t="s">
        <v>434</v>
      </c>
      <c r="F26" s="181">
        <v>5</v>
      </c>
      <c r="G26" s="392" t="s">
        <v>489</v>
      </c>
      <c r="H26" s="393"/>
      <c r="I26" s="393"/>
      <c r="J26" s="393"/>
      <c r="K26" s="394"/>
      <c r="L26" s="379">
        <v>5</v>
      </c>
      <c r="M26" s="145"/>
      <c r="N26" s="142">
        <f t="shared" si="0"/>
        <v>0</v>
      </c>
    </row>
    <row r="27" spans="2:14" s="45" customFormat="1" ht="25.5" x14ac:dyDescent="0.2">
      <c r="B27" s="276" t="s">
        <v>1</v>
      </c>
      <c r="C27" s="213" t="s">
        <v>558</v>
      </c>
      <c r="D27" s="180" t="s">
        <v>435</v>
      </c>
      <c r="E27" s="179" t="s">
        <v>434</v>
      </c>
      <c r="F27" s="181">
        <v>10</v>
      </c>
      <c r="G27" s="392" t="s">
        <v>490</v>
      </c>
      <c r="H27" s="393"/>
      <c r="I27" s="393"/>
      <c r="J27" s="393"/>
      <c r="K27" s="394"/>
      <c r="L27" s="379">
        <v>10</v>
      </c>
      <c r="M27" s="145"/>
      <c r="N27" s="142">
        <f t="shared" si="0"/>
        <v>0</v>
      </c>
    </row>
    <row r="28" spans="2:14" s="45" customFormat="1" ht="12.75" x14ac:dyDescent="0.2">
      <c r="B28" s="276" t="s">
        <v>238</v>
      </c>
      <c r="C28" s="40" t="s">
        <v>557</v>
      </c>
      <c r="D28" s="180" t="s">
        <v>436</v>
      </c>
      <c r="E28" s="179" t="s">
        <v>434</v>
      </c>
      <c r="F28" s="181">
        <v>10</v>
      </c>
      <c r="G28" s="392" t="s">
        <v>490</v>
      </c>
      <c r="H28" s="393"/>
      <c r="I28" s="393"/>
      <c r="J28" s="393"/>
      <c r="K28" s="394"/>
      <c r="L28" s="379">
        <v>10</v>
      </c>
      <c r="M28" s="145"/>
      <c r="N28" s="142">
        <f t="shared" si="0"/>
        <v>0</v>
      </c>
    </row>
    <row r="29" spans="2:14" s="45" customFormat="1" ht="25.5" x14ac:dyDescent="0.2">
      <c r="B29" s="276" t="s">
        <v>242</v>
      </c>
      <c r="C29" s="289" t="s">
        <v>556</v>
      </c>
      <c r="D29" s="180" t="s">
        <v>437</v>
      </c>
      <c r="E29" s="179" t="s">
        <v>434</v>
      </c>
      <c r="F29" s="181">
        <v>10</v>
      </c>
      <c r="G29" s="392" t="s">
        <v>490</v>
      </c>
      <c r="H29" s="393"/>
      <c r="I29" s="393"/>
      <c r="J29" s="393"/>
      <c r="K29" s="394"/>
      <c r="L29" s="379">
        <v>10</v>
      </c>
      <c r="M29" s="145"/>
      <c r="N29" s="142">
        <f t="shared" si="0"/>
        <v>0</v>
      </c>
    </row>
    <row r="30" spans="2:14" s="56" customFormat="1" ht="38.25" x14ac:dyDescent="0.2">
      <c r="B30" s="276" t="s">
        <v>261</v>
      </c>
      <c r="C30" s="52" t="s">
        <v>537</v>
      </c>
      <c r="D30" s="288" t="s">
        <v>483</v>
      </c>
      <c r="E30" s="52" t="s">
        <v>147</v>
      </c>
      <c r="F30" s="278">
        <v>1</v>
      </c>
      <c r="G30" s="278"/>
      <c r="H30" s="278"/>
      <c r="I30" s="278"/>
      <c r="J30" s="278"/>
      <c r="K30" s="279"/>
      <c r="L30" s="278">
        <v>1</v>
      </c>
      <c r="M30" s="145"/>
      <c r="N30" s="142">
        <f t="shared" si="0"/>
        <v>0</v>
      </c>
    </row>
    <row r="31" spans="2:14" s="45" customFormat="1" ht="114.75" x14ac:dyDescent="0.2">
      <c r="B31" s="276" t="s">
        <v>438</v>
      </c>
      <c r="C31" s="213" t="s">
        <v>555</v>
      </c>
      <c r="D31" s="280" t="s">
        <v>469</v>
      </c>
      <c r="E31" s="213" t="s">
        <v>470</v>
      </c>
      <c r="F31" s="181">
        <v>350</v>
      </c>
      <c r="G31" s="145"/>
      <c r="H31" s="145"/>
      <c r="I31" s="145"/>
      <c r="J31" s="145"/>
      <c r="K31" s="182"/>
      <c r="L31" s="379">
        <v>350</v>
      </c>
      <c r="M31" s="145"/>
      <c r="N31" s="142">
        <f>M31*L31</f>
        <v>0</v>
      </c>
    </row>
    <row r="32" spans="2:14" s="4" customFormat="1" ht="20.100000000000001" customHeight="1" thickBot="1" x14ac:dyDescent="0.25">
      <c r="B32" s="60"/>
      <c r="C32" s="46"/>
      <c r="D32" s="47"/>
      <c r="E32" s="46"/>
      <c r="F32" s="147"/>
      <c r="G32" s="147"/>
      <c r="H32" s="147"/>
      <c r="I32" s="147"/>
      <c r="J32" s="147"/>
      <c r="K32" s="147"/>
      <c r="L32" s="147"/>
      <c r="M32" s="147" t="s">
        <v>148</v>
      </c>
      <c r="N32" s="148">
        <f>SUM(N14:N31)</f>
        <v>0</v>
      </c>
    </row>
    <row r="33" spans="1:14" ht="22.5" customHeight="1" thickBot="1" x14ac:dyDescent="0.25">
      <c r="C33" s="15"/>
      <c r="D33" s="339" t="s">
        <v>499</v>
      </c>
      <c r="E33" s="1"/>
      <c r="F33" s="1"/>
      <c r="G33" s="1"/>
      <c r="H33" s="1"/>
      <c r="I33" s="1"/>
      <c r="J33" s="1"/>
      <c r="K33" s="1"/>
      <c r="L33" s="1"/>
      <c r="M33" s="1"/>
      <c r="N33" s="76"/>
    </row>
    <row r="34" spans="1:14" ht="21" customHeight="1" x14ac:dyDescent="0.2">
      <c r="B34" s="11" t="s">
        <v>149</v>
      </c>
      <c r="C34" s="12"/>
      <c r="D34" s="13" t="s">
        <v>68</v>
      </c>
      <c r="E34" s="26"/>
      <c r="F34" s="26"/>
      <c r="G34" s="26"/>
      <c r="H34" s="26"/>
      <c r="I34" s="26"/>
      <c r="J34" s="26"/>
      <c r="K34" s="26"/>
      <c r="L34" s="26"/>
      <c r="M34" s="26"/>
      <c r="N34" s="44"/>
    </row>
    <row r="35" spans="1:14" ht="25.5" x14ac:dyDescent="0.2">
      <c r="B35" s="14" t="s">
        <v>150</v>
      </c>
      <c r="C35" s="40" t="s">
        <v>550</v>
      </c>
      <c r="D35" s="42" t="s">
        <v>209</v>
      </c>
      <c r="E35" s="41" t="s">
        <v>69</v>
      </c>
      <c r="F35" s="143">
        <v>28</v>
      </c>
      <c r="G35" s="143">
        <v>1</v>
      </c>
      <c r="H35" s="143">
        <v>1</v>
      </c>
      <c r="I35" s="143">
        <v>1.5</v>
      </c>
      <c r="J35" s="143"/>
      <c r="K35" s="143"/>
      <c r="L35" s="143">
        <v>42</v>
      </c>
      <c r="M35" s="145"/>
      <c r="N35" s="142">
        <f t="shared" ref="N35:N39" si="1">M35*L35</f>
        <v>0</v>
      </c>
    </row>
    <row r="36" spans="1:14" ht="38.25" x14ac:dyDescent="0.2">
      <c r="B36" s="14" t="s">
        <v>58</v>
      </c>
      <c r="C36" s="40" t="s">
        <v>551</v>
      </c>
      <c r="D36" s="42" t="s">
        <v>210</v>
      </c>
      <c r="E36" s="41" t="s">
        <v>69</v>
      </c>
      <c r="F36" s="143">
        <v>25.787999999999997</v>
      </c>
      <c r="G36" s="143"/>
      <c r="H36" s="143"/>
      <c r="I36" s="143"/>
      <c r="J36" s="143"/>
      <c r="K36" s="143"/>
      <c r="L36" s="143">
        <v>25.787999999999997</v>
      </c>
      <c r="M36" s="145"/>
      <c r="N36" s="142">
        <f t="shared" si="1"/>
        <v>0</v>
      </c>
    </row>
    <row r="37" spans="1:14" s="380" customFormat="1" ht="26.25" customHeight="1" x14ac:dyDescent="0.2">
      <c r="A37" s="390"/>
      <c r="B37" s="14" t="s">
        <v>135</v>
      </c>
      <c r="C37" s="52" t="s">
        <v>661</v>
      </c>
      <c r="D37" s="69" t="s">
        <v>95</v>
      </c>
      <c r="E37" s="41" t="s">
        <v>69</v>
      </c>
      <c r="F37" s="143">
        <v>25.787999999999997</v>
      </c>
      <c r="G37" s="143"/>
      <c r="H37" s="143"/>
      <c r="I37" s="143"/>
      <c r="J37" s="143"/>
      <c r="K37" s="143">
        <v>1.3</v>
      </c>
      <c r="L37" s="143">
        <v>33.5244</v>
      </c>
      <c r="M37" s="145"/>
      <c r="N37" s="142">
        <f t="shared" si="1"/>
        <v>0</v>
      </c>
    </row>
    <row r="38" spans="1:14" ht="76.5" x14ac:dyDescent="0.2">
      <c r="B38" s="14" t="s">
        <v>175</v>
      </c>
      <c r="C38" s="40" t="s">
        <v>554</v>
      </c>
      <c r="D38" s="42" t="s">
        <v>96</v>
      </c>
      <c r="E38" s="41" t="s">
        <v>97</v>
      </c>
      <c r="F38" s="143">
        <v>42</v>
      </c>
      <c r="G38" s="143"/>
      <c r="H38" s="143"/>
      <c r="I38" s="143"/>
      <c r="J38" s="143"/>
      <c r="K38" s="143">
        <v>1.7</v>
      </c>
      <c r="L38" s="143">
        <v>71.399999999999991</v>
      </c>
      <c r="M38" s="145"/>
      <c r="N38" s="142">
        <f t="shared" si="1"/>
        <v>0</v>
      </c>
    </row>
    <row r="39" spans="1:14" ht="63.75" x14ac:dyDescent="0.2">
      <c r="B39" s="14" t="s">
        <v>176</v>
      </c>
      <c r="C39" s="40" t="s">
        <v>553</v>
      </c>
      <c r="D39" s="42" t="s">
        <v>98</v>
      </c>
      <c r="E39" s="41" t="s">
        <v>99</v>
      </c>
      <c r="F39" s="143">
        <v>71.399999999999991</v>
      </c>
      <c r="G39" s="143"/>
      <c r="H39" s="143"/>
      <c r="I39" s="143"/>
      <c r="J39" s="143"/>
      <c r="K39" s="143">
        <v>5</v>
      </c>
      <c r="L39" s="143">
        <v>356.99999999999994</v>
      </c>
      <c r="M39" s="145"/>
      <c r="N39" s="142">
        <f t="shared" si="1"/>
        <v>0</v>
      </c>
    </row>
    <row r="40" spans="1:14" s="4" customFormat="1" ht="20.25" customHeight="1" thickBot="1" x14ac:dyDescent="0.25">
      <c r="B40" s="60"/>
      <c r="C40" s="46"/>
      <c r="D40" s="47"/>
      <c r="E40" s="46"/>
      <c r="F40" s="147"/>
      <c r="G40" s="147"/>
      <c r="H40" s="147"/>
      <c r="I40" s="147"/>
      <c r="J40" s="147"/>
      <c r="K40" s="147"/>
      <c r="L40" s="147"/>
      <c r="M40" s="147" t="s">
        <v>148</v>
      </c>
      <c r="N40" s="148">
        <f>SUM(N35:N39)</f>
        <v>0</v>
      </c>
    </row>
    <row r="41" spans="1:14" s="45" customFormat="1" ht="20.100000000000001" customHeight="1" thickBot="1" x14ac:dyDescent="0.25">
      <c r="C41" s="2"/>
      <c r="D41" s="6"/>
      <c r="E41" s="70"/>
      <c r="F41" s="149"/>
      <c r="G41" s="149"/>
      <c r="H41" s="149"/>
      <c r="I41" s="149"/>
      <c r="J41" s="149"/>
      <c r="K41" s="149"/>
      <c r="L41" s="149"/>
      <c r="M41" s="149"/>
      <c r="N41" s="150"/>
    </row>
    <row r="42" spans="1:14" ht="22.5" customHeight="1" x14ac:dyDescent="0.2">
      <c r="B42" s="11" t="s">
        <v>151</v>
      </c>
      <c r="C42" s="12"/>
      <c r="D42" s="340" t="s">
        <v>536</v>
      </c>
      <c r="E42" s="26"/>
      <c r="F42" s="26"/>
      <c r="G42" s="26"/>
      <c r="H42" s="26"/>
      <c r="I42" s="26"/>
      <c r="J42" s="26"/>
      <c r="K42" s="26"/>
      <c r="L42" s="26"/>
      <c r="M42" s="26"/>
      <c r="N42" s="44"/>
    </row>
    <row r="43" spans="1:14" ht="30.75" customHeight="1" x14ac:dyDescent="0.2">
      <c r="B43" s="71" t="s">
        <v>154</v>
      </c>
      <c r="C43" s="48"/>
      <c r="D43" s="49" t="s">
        <v>101</v>
      </c>
      <c r="E43" s="50"/>
      <c r="F43" s="50"/>
      <c r="G43" s="50"/>
      <c r="H43" s="50"/>
      <c r="I43" s="50"/>
      <c r="J43" s="50"/>
      <c r="K43" s="50"/>
      <c r="L43" s="50"/>
      <c r="M43" s="50"/>
      <c r="N43" s="51"/>
    </row>
    <row r="44" spans="1:14" ht="80.25" customHeight="1" x14ac:dyDescent="0.2">
      <c r="B44" s="14" t="s">
        <v>177</v>
      </c>
      <c r="C44" s="43" t="s">
        <v>573</v>
      </c>
      <c r="D44" s="151" t="s">
        <v>463</v>
      </c>
      <c r="E44" s="41" t="s">
        <v>69</v>
      </c>
      <c r="F44" s="143">
        <v>71.75</v>
      </c>
      <c r="G44" s="395" t="s">
        <v>500</v>
      </c>
      <c r="H44" s="396"/>
      <c r="I44" s="396"/>
      <c r="J44" s="396"/>
      <c r="K44" s="397"/>
      <c r="L44" s="143">
        <v>71.75</v>
      </c>
      <c r="M44" s="145"/>
      <c r="N44" s="142">
        <f t="shared" ref="N44:N48" si="2">M44*L44</f>
        <v>0</v>
      </c>
    </row>
    <row r="45" spans="1:14" ht="86.25" customHeight="1" x14ac:dyDescent="0.2">
      <c r="B45" s="14" t="s">
        <v>178</v>
      </c>
      <c r="C45" s="43" t="s">
        <v>575</v>
      </c>
      <c r="D45" s="151" t="s">
        <v>464</v>
      </c>
      <c r="E45" s="41" t="s">
        <v>465</v>
      </c>
      <c r="F45" s="143"/>
      <c r="G45" s="143">
        <v>71.75</v>
      </c>
      <c r="H45" s="143">
        <v>90</v>
      </c>
      <c r="I45" s="143"/>
      <c r="J45" s="143"/>
      <c r="K45" s="143"/>
      <c r="L45" s="143">
        <v>6457.5</v>
      </c>
      <c r="M45" s="145"/>
      <c r="N45" s="142">
        <f t="shared" si="2"/>
        <v>0</v>
      </c>
    </row>
    <row r="46" spans="1:14" ht="78" customHeight="1" x14ac:dyDescent="0.2">
      <c r="B46" s="14" t="s">
        <v>179</v>
      </c>
      <c r="C46" s="43" t="s">
        <v>574</v>
      </c>
      <c r="D46" s="151" t="s">
        <v>466</v>
      </c>
      <c r="E46" s="41" t="s">
        <v>67</v>
      </c>
      <c r="F46" s="143"/>
      <c r="G46" s="143">
        <v>71.75</v>
      </c>
      <c r="H46" s="143">
        <v>12</v>
      </c>
      <c r="I46" s="143"/>
      <c r="J46" s="143"/>
      <c r="K46" s="143"/>
      <c r="L46" s="143">
        <v>861</v>
      </c>
      <c r="M46" s="145"/>
      <c r="N46" s="142">
        <f t="shared" si="2"/>
        <v>0</v>
      </c>
    </row>
    <row r="47" spans="1:14" ht="63.75" customHeight="1" x14ac:dyDescent="0.2">
      <c r="B47" s="14" t="s">
        <v>180</v>
      </c>
      <c r="C47" s="43" t="s">
        <v>576</v>
      </c>
      <c r="D47" s="151" t="s">
        <v>467</v>
      </c>
      <c r="E47" s="41" t="s">
        <v>465</v>
      </c>
      <c r="F47" s="143"/>
      <c r="G47" s="143">
        <v>71.75</v>
      </c>
      <c r="H47" s="143">
        <v>90</v>
      </c>
      <c r="I47" s="143"/>
      <c r="J47" s="143"/>
      <c r="K47" s="143"/>
      <c r="L47" s="143">
        <v>6457.5</v>
      </c>
      <c r="M47" s="145"/>
      <c r="N47" s="142">
        <f t="shared" si="2"/>
        <v>0</v>
      </c>
    </row>
    <row r="48" spans="1:14" ht="78.75" customHeight="1" x14ac:dyDescent="0.2">
      <c r="B48" s="14" t="s">
        <v>181</v>
      </c>
      <c r="C48" s="38" t="s">
        <v>578</v>
      </c>
      <c r="D48" s="55" t="s">
        <v>250</v>
      </c>
      <c r="E48" s="40" t="s">
        <v>78</v>
      </c>
      <c r="F48" s="183">
        <v>126.99</v>
      </c>
      <c r="G48" s="395" t="s">
        <v>501</v>
      </c>
      <c r="H48" s="396"/>
      <c r="I48" s="396"/>
      <c r="J48" s="396"/>
      <c r="K48" s="397"/>
      <c r="L48" s="143">
        <v>126.99</v>
      </c>
      <c r="M48" s="145"/>
      <c r="N48" s="142">
        <f t="shared" si="2"/>
        <v>0</v>
      </c>
    </row>
    <row r="49" spans="1:14" s="4" customFormat="1" ht="23.25" customHeight="1" thickBot="1" x14ac:dyDescent="0.25">
      <c r="B49" s="60"/>
      <c r="C49" s="46"/>
      <c r="D49" s="47"/>
      <c r="E49" s="46"/>
      <c r="F49" s="147"/>
      <c r="G49" s="147"/>
      <c r="H49" s="147"/>
      <c r="I49" s="61"/>
      <c r="J49" s="147"/>
      <c r="K49" s="147"/>
      <c r="L49" s="147"/>
      <c r="M49" s="147" t="s">
        <v>148</v>
      </c>
      <c r="N49" s="148">
        <f>SUM(N44:N48)</f>
        <v>0</v>
      </c>
    </row>
    <row r="50" spans="1:14" ht="24" customHeight="1" thickBot="1" x14ac:dyDescent="0.25">
      <c r="C50" s="2"/>
      <c r="D50" s="6"/>
      <c r="E50" s="72"/>
      <c r="F50" s="153"/>
      <c r="G50" s="153"/>
      <c r="H50" s="153"/>
      <c r="I50" s="154"/>
      <c r="J50" s="153"/>
      <c r="K50" s="153"/>
      <c r="L50" s="153"/>
      <c r="M50" s="153"/>
      <c r="N50" s="155"/>
    </row>
    <row r="51" spans="1:14" ht="23.25" customHeight="1" x14ac:dyDescent="0.2">
      <c r="B51" s="11" t="s">
        <v>152</v>
      </c>
      <c r="C51" s="12"/>
      <c r="D51" s="340" t="s">
        <v>102</v>
      </c>
      <c r="E51" s="26"/>
      <c r="F51" s="26"/>
      <c r="G51" s="26"/>
      <c r="H51" s="26"/>
      <c r="I51" s="26"/>
      <c r="J51" s="26"/>
      <c r="K51" s="26"/>
      <c r="L51" s="26"/>
      <c r="M51" s="26"/>
      <c r="N51" s="44"/>
    </row>
    <row r="52" spans="1:14" ht="24" customHeight="1" x14ac:dyDescent="0.2">
      <c r="B52" s="59" t="s">
        <v>54</v>
      </c>
      <c r="C52" s="53"/>
      <c r="D52" s="54" t="s">
        <v>70</v>
      </c>
      <c r="E52" s="50"/>
      <c r="F52" s="50"/>
      <c r="G52" s="50"/>
      <c r="H52" s="50"/>
      <c r="I52" s="50"/>
      <c r="J52" s="50"/>
      <c r="K52" s="50"/>
      <c r="L52" s="50"/>
      <c r="M52" s="50"/>
      <c r="N52" s="51"/>
    </row>
    <row r="53" spans="1:14" s="282" customFormat="1" ht="80.25" customHeight="1" x14ac:dyDescent="0.2">
      <c r="B53" s="308" t="s">
        <v>182</v>
      </c>
      <c r="C53" s="294" t="s">
        <v>580</v>
      </c>
      <c r="D53" s="331" t="s">
        <v>249</v>
      </c>
      <c r="E53" s="294" t="s">
        <v>67</v>
      </c>
      <c r="F53" s="332">
        <v>392.28</v>
      </c>
      <c r="G53" s="296">
        <v>392.28</v>
      </c>
      <c r="H53" s="296"/>
      <c r="I53" s="296"/>
      <c r="J53" s="296"/>
      <c r="K53" s="296"/>
      <c r="L53" s="296">
        <v>392.28</v>
      </c>
      <c r="M53" s="145"/>
      <c r="N53" s="142">
        <f t="shared" ref="N53:N55" si="3">M53*L53</f>
        <v>0</v>
      </c>
    </row>
    <row r="54" spans="1:14" s="282" customFormat="1" ht="54.6" customHeight="1" x14ac:dyDescent="0.2">
      <c r="B54" s="308" t="s">
        <v>481</v>
      </c>
      <c r="C54" s="40" t="s">
        <v>579</v>
      </c>
      <c r="D54" s="192" t="s">
        <v>527</v>
      </c>
      <c r="E54" s="294" t="s">
        <v>67</v>
      </c>
      <c r="F54" s="332">
        <v>10</v>
      </c>
      <c r="G54" s="296">
        <v>5</v>
      </c>
      <c r="H54" s="296">
        <v>2</v>
      </c>
      <c r="I54" s="296"/>
      <c r="J54" s="296"/>
      <c r="K54" s="296"/>
      <c r="L54" s="296">
        <v>10</v>
      </c>
      <c r="M54" s="145"/>
      <c r="N54" s="142">
        <f t="shared" si="3"/>
        <v>0</v>
      </c>
    </row>
    <row r="55" spans="1:14" s="282" customFormat="1" ht="104.45" customHeight="1" x14ac:dyDescent="0.2">
      <c r="B55" s="308" t="s">
        <v>528</v>
      </c>
      <c r="C55" s="294" t="s">
        <v>599</v>
      </c>
      <c r="D55" s="295" t="s">
        <v>479</v>
      </c>
      <c r="E55" s="294" t="s">
        <v>480</v>
      </c>
      <c r="F55" s="332">
        <v>3</v>
      </c>
      <c r="G55" s="296"/>
      <c r="H55" s="296"/>
      <c r="I55" s="296"/>
      <c r="J55" s="296"/>
      <c r="K55" s="296"/>
      <c r="L55" s="296">
        <v>3</v>
      </c>
      <c r="M55" s="145"/>
      <c r="N55" s="142">
        <f t="shared" si="3"/>
        <v>0</v>
      </c>
    </row>
    <row r="56" spans="1:14" s="4" customFormat="1" ht="20.100000000000001" customHeight="1" thickBot="1" x14ac:dyDescent="0.25">
      <c r="B56" s="60"/>
      <c r="C56" s="46"/>
      <c r="D56" s="47"/>
      <c r="E56" s="46"/>
      <c r="F56" s="147"/>
      <c r="G56" s="147"/>
      <c r="H56" s="147"/>
      <c r="I56" s="147"/>
      <c r="J56" s="147"/>
      <c r="K56" s="147"/>
      <c r="L56" s="147"/>
      <c r="M56" s="147" t="s">
        <v>148</v>
      </c>
      <c r="N56" s="148">
        <f>SUM(N53:N55)</f>
        <v>0</v>
      </c>
    </row>
    <row r="57" spans="1:14" s="73" customFormat="1" ht="24.75" customHeight="1" thickBot="1" x14ac:dyDescent="0.25">
      <c r="C57" s="21"/>
      <c r="D57" s="22"/>
      <c r="E57" s="74"/>
      <c r="F57" s="156"/>
      <c r="G57" s="156"/>
      <c r="H57" s="156"/>
      <c r="I57" s="156"/>
      <c r="J57" s="156"/>
      <c r="K57" s="156"/>
      <c r="L57" s="156"/>
      <c r="M57" s="156"/>
      <c r="N57" s="157"/>
    </row>
    <row r="58" spans="1:14" ht="20.100000000000001" customHeight="1" x14ac:dyDescent="0.2">
      <c r="B58" s="11" t="s">
        <v>55</v>
      </c>
      <c r="C58" s="12"/>
      <c r="D58" s="340" t="s">
        <v>103</v>
      </c>
      <c r="E58" s="26"/>
      <c r="F58" s="26"/>
      <c r="G58" s="26"/>
      <c r="H58" s="26"/>
      <c r="I58" s="26"/>
      <c r="J58" s="26"/>
      <c r="K58" s="26"/>
      <c r="L58" s="26"/>
      <c r="M58" s="26"/>
      <c r="N58" s="44"/>
    </row>
    <row r="59" spans="1:14" ht="20.100000000000001" customHeight="1" x14ac:dyDescent="0.2">
      <c r="B59" s="71" t="s">
        <v>61</v>
      </c>
      <c r="C59" s="49"/>
      <c r="D59" s="49" t="s">
        <v>104</v>
      </c>
      <c r="E59" s="50"/>
      <c r="F59" s="50"/>
      <c r="G59" s="50"/>
      <c r="H59" s="50"/>
      <c r="I59" s="50"/>
      <c r="J59" s="50"/>
      <c r="K59" s="50"/>
      <c r="L59" s="50"/>
      <c r="M59" s="50"/>
      <c r="N59" s="51"/>
    </row>
    <row r="60" spans="1:14" s="282" customFormat="1" ht="38.25" x14ac:dyDescent="0.2">
      <c r="B60" s="321" t="s">
        <v>183</v>
      </c>
      <c r="C60" s="309" t="s">
        <v>582</v>
      </c>
      <c r="D60" s="310" t="s">
        <v>2</v>
      </c>
      <c r="E60" s="294" t="s">
        <v>67</v>
      </c>
      <c r="F60" s="296">
        <v>784.56</v>
      </c>
      <c r="G60" s="296">
        <v>392.28</v>
      </c>
      <c r="H60" s="296">
        <v>2</v>
      </c>
      <c r="I60" s="296"/>
      <c r="J60" s="296"/>
      <c r="K60" s="296"/>
      <c r="L60" s="296">
        <v>784.56</v>
      </c>
      <c r="M60" s="145"/>
      <c r="N60" s="142">
        <f>M60*L60</f>
        <v>0</v>
      </c>
    </row>
    <row r="61" spans="1:14" s="4" customFormat="1" ht="24.95" customHeight="1" x14ac:dyDescent="0.2">
      <c r="B61" s="327" t="s">
        <v>62</v>
      </c>
      <c r="C61" s="328"/>
      <c r="D61" s="328" t="s">
        <v>105</v>
      </c>
      <c r="E61" s="328"/>
      <c r="F61" s="329"/>
      <c r="G61" s="329" t="s">
        <v>22</v>
      </c>
      <c r="H61" s="329"/>
      <c r="I61" s="329"/>
      <c r="J61" s="329"/>
      <c r="K61" s="329"/>
      <c r="L61" s="329"/>
      <c r="M61" s="158"/>
      <c r="N61" s="330"/>
    </row>
    <row r="62" spans="1:14" s="282" customFormat="1" ht="114" customHeight="1" x14ac:dyDescent="0.2">
      <c r="B62" s="321" t="s">
        <v>184</v>
      </c>
      <c r="C62" s="309" t="s">
        <v>583</v>
      </c>
      <c r="D62" s="326" t="s">
        <v>441</v>
      </c>
      <c r="E62" s="294" t="s">
        <v>67</v>
      </c>
      <c r="F62" s="296">
        <v>392.28</v>
      </c>
      <c r="G62" s="296"/>
      <c r="H62" s="296"/>
      <c r="I62" s="296"/>
      <c r="J62" s="296"/>
      <c r="K62" s="296"/>
      <c r="L62" s="296">
        <v>392.28</v>
      </c>
      <c r="M62" s="145"/>
      <c r="N62" s="142">
        <f t="shared" ref="N62" si="4">M62*L62</f>
        <v>0</v>
      </c>
    </row>
    <row r="63" spans="1:14" s="380" customFormat="1" ht="24.95" customHeight="1" thickBot="1" x14ac:dyDescent="0.25">
      <c r="A63" s="390"/>
      <c r="B63" s="60"/>
      <c r="C63" s="46"/>
      <c r="D63" s="42"/>
      <c r="E63" s="46"/>
      <c r="F63" s="147"/>
      <c r="G63" s="147"/>
      <c r="H63" s="147"/>
      <c r="I63" s="147"/>
      <c r="J63" s="147"/>
      <c r="K63" s="147"/>
      <c r="L63" s="147"/>
      <c r="M63" s="147" t="s">
        <v>148</v>
      </c>
      <c r="N63" s="148">
        <f>SUM(N62,N60)</f>
        <v>0</v>
      </c>
    </row>
    <row r="64" spans="1:14" s="380" customFormat="1" ht="24.75" customHeight="1" thickBot="1" x14ac:dyDescent="0.25">
      <c r="A64" s="390"/>
      <c r="B64" s="29"/>
      <c r="C64" s="26"/>
      <c r="D64" s="30"/>
      <c r="E64" s="27"/>
      <c r="F64" s="27"/>
      <c r="G64" s="27"/>
      <c r="H64" s="27"/>
      <c r="I64" s="27"/>
      <c r="J64" s="27"/>
      <c r="K64" s="27"/>
      <c r="L64" s="27"/>
      <c r="M64" s="27"/>
      <c r="N64" s="31"/>
    </row>
    <row r="65" spans="1:14" s="380" customFormat="1" ht="21.75" customHeight="1" x14ac:dyDescent="0.2">
      <c r="A65" s="390"/>
      <c r="B65" s="32" t="s">
        <v>57</v>
      </c>
      <c r="C65" s="33"/>
      <c r="D65" s="341" t="s">
        <v>106</v>
      </c>
      <c r="E65" s="34"/>
      <c r="F65" s="34"/>
      <c r="G65" s="159"/>
      <c r="H65" s="34"/>
      <c r="I65" s="34"/>
      <c r="J65" s="34"/>
      <c r="K65" s="34"/>
      <c r="L65" s="34"/>
      <c r="M65" s="34"/>
      <c r="N65" s="35"/>
    </row>
    <row r="66" spans="1:14" s="283" customFormat="1" ht="63.75" x14ac:dyDescent="0.2">
      <c r="B66" s="313" t="s">
        <v>63</v>
      </c>
      <c r="C66" s="309" t="s">
        <v>572</v>
      </c>
      <c r="D66" s="312" t="s">
        <v>107</v>
      </c>
      <c r="E66" s="294" t="s">
        <v>69</v>
      </c>
      <c r="F66" s="296">
        <v>7.3064999999999998</v>
      </c>
      <c r="G66" s="296">
        <v>146.13</v>
      </c>
      <c r="H66" s="296"/>
      <c r="I66" s="296">
        <v>0.05</v>
      </c>
      <c r="J66" s="296"/>
      <c r="K66" s="296"/>
      <c r="L66" s="296">
        <v>7.3064999999999998</v>
      </c>
      <c r="M66" s="145"/>
      <c r="N66" s="142">
        <f t="shared" ref="N66:N76" si="5">M66*L66</f>
        <v>0</v>
      </c>
    </row>
    <row r="67" spans="1:14" s="283" customFormat="1" ht="25.5" x14ac:dyDescent="0.2">
      <c r="B67" s="313" t="s">
        <v>64</v>
      </c>
      <c r="C67" s="309" t="s">
        <v>584</v>
      </c>
      <c r="D67" s="314" t="s">
        <v>108</v>
      </c>
      <c r="E67" s="294" t="s">
        <v>67</v>
      </c>
      <c r="F67" s="296">
        <v>146.13</v>
      </c>
      <c r="G67" s="296">
        <v>146.13</v>
      </c>
      <c r="H67" s="296"/>
      <c r="I67" s="296"/>
      <c r="J67" s="296"/>
      <c r="K67" s="296"/>
      <c r="L67" s="296">
        <v>146.13</v>
      </c>
      <c r="M67" s="145"/>
      <c r="N67" s="142">
        <f t="shared" si="5"/>
        <v>0</v>
      </c>
    </row>
    <row r="68" spans="1:14" s="283" customFormat="1" ht="99" customHeight="1" x14ac:dyDescent="0.2">
      <c r="B68" s="313" t="s">
        <v>65</v>
      </c>
      <c r="C68" s="315" t="s">
        <v>585</v>
      </c>
      <c r="D68" s="316" t="s">
        <v>239</v>
      </c>
      <c r="E68" s="317" t="s">
        <v>67</v>
      </c>
      <c r="F68" s="296">
        <v>146.13</v>
      </c>
      <c r="G68" s="296">
        <v>146.13</v>
      </c>
      <c r="H68" s="318"/>
      <c r="I68" s="318"/>
      <c r="J68" s="318"/>
      <c r="K68" s="318"/>
      <c r="L68" s="296">
        <v>146.13</v>
      </c>
      <c r="M68" s="145"/>
      <c r="N68" s="142">
        <f t="shared" si="5"/>
        <v>0</v>
      </c>
    </row>
    <row r="69" spans="1:14" s="283" customFormat="1" ht="51" x14ac:dyDescent="0.2">
      <c r="B69" s="313" t="s">
        <v>39</v>
      </c>
      <c r="C69" s="294" t="s">
        <v>588</v>
      </c>
      <c r="D69" s="312" t="s">
        <v>240</v>
      </c>
      <c r="E69" s="294" t="s">
        <v>59</v>
      </c>
      <c r="F69" s="296">
        <v>3</v>
      </c>
      <c r="G69" s="296">
        <v>0.7</v>
      </c>
      <c r="H69" s="296"/>
      <c r="I69" s="296"/>
      <c r="J69" s="296"/>
      <c r="K69" s="296">
        <v>7.1</v>
      </c>
      <c r="L69" s="296">
        <v>9.1999999999999993</v>
      </c>
      <c r="M69" s="145"/>
      <c r="N69" s="142">
        <f t="shared" si="5"/>
        <v>0</v>
      </c>
    </row>
    <row r="70" spans="1:14" s="283" customFormat="1" ht="51" x14ac:dyDescent="0.2">
      <c r="B70" s="313" t="s">
        <v>66</v>
      </c>
      <c r="C70" s="294" t="s">
        <v>589</v>
      </c>
      <c r="D70" s="310" t="s">
        <v>241</v>
      </c>
      <c r="E70" s="294" t="s">
        <v>59</v>
      </c>
      <c r="F70" s="296">
        <v>3</v>
      </c>
      <c r="G70" s="296">
        <v>2.9</v>
      </c>
      <c r="H70" s="296"/>
      <c r="I70" s="296"/>
      <c r="J70" s="296"/>
      <c r="K70" s="296">
        <v>27.8</v>
      </c>
      <c r="L70" s="296">
        <v>36.5</v>
      </c>
      <c r="M70" s="145"/>
      <c r="N70" s="142">
        <f t="shared" si="5"/>
        <v>0</v>
      </c>
    </row>
    <row r="71" spans="1:14" s="283" customFormat="1" ht="54.6" customHeight="1" x14ac:dyDescent="0.2">
      <c r="B71" s="313" t="s">
        <v>495</v>
      </c>
      <c r="C71" s="294" t="s">
        <v>592</v>
      </c>
      <c r="D71" s="295" t="s">
        <v>492</v>
      </c>
      <c r="E71" s="317" t="s">
        <v>67</v>
      </c>
      <c r="F71" s="318">
        <v>9</v>
      </c>
      <c r="G71" s="318"/>
      <c r="H71" s="318"/>
      <c r="I71" s="318"/>
      <c r="J71" s="318"/>
      <c r="K71" s="318"/>
      <c r="L71" s="318">
        <v>9</v>
      </c>
      <c r="M71" s="145"/>
      <c r="N71" s="142">
        <f t="shared" si="5"/>
        <v>0</v>
      </c>
    </row>
    <row r="72" spans="1:14" s="283" customFormat="1" ht="54.6" customHeight="1" x14ac:dyDescent="0.2">
      <c r="B72" s="313" t="s">
        <v>496</v>
      </c>
      <c r="C72" s="317" t="s">
        <v>593</v>
      </c>
      <c r="D72" s="319" t="s">
        <v>493</v>
      </c>
      <c r="E72" s="294" t="s">
        <v>59</v>
      </c>
      <c r="F72" s="296">
        <v>25</v>
      </c>
      <c r="G72" s="296"/>
      <c r="H72" s="296"/>
      <c r="I72" s="296"/>
      <c r="J72" s="296"/>
      <c r="K72" s="296"/>
      <c r="L72" s="296">
        <v>25</v>
      </c>
      <c r="M72" s="145"/>
      <c r="N72" s="142">
        <f t="shared" si="5"/>
        <v>0</v>
      </c>
    </row>
    <row r="73" spans="1:14" s="283" customFormat="1" ht="54.6" customHeight="1" x14ac:dyDescent="0.2">
      <c r="B73" s="313" t="s">
        <v>497</v>
      </c>
      <c r="C73" s="294" t="s">
        <v>587</v>
      </c>
      <c r="D73" s="320" t="s">
        <v>515</v>
      </c>
      <c r="E73" s="317" t="s">
        <v>67</v>
      </c>
      <c r="F73" s="318">
        <v>152.12</v>
      </c>
      <c r="G73" s="318"/>
      <c r="H73" s="318"/>
      <c r="I73" s="318"/>
      <c r="J73" s="318"/>
      <c r="K73" s="318"/>
      <c r="L73" s="318">
        <v>152.12</v>
      </c>
      <c r="M73" s="145"/>
      <c r="N73" s="142">
        <f t="shared" si="5"/>
        <v>0</v>
      </c>
    </row>
    <row r="74" spans="1:14" s="283" customFormat="1" ht="86.45" customHeight="1" x14ac:dyDescent="0.2">
      <c r="B74" s="293" t="s">
        <v>498</v>
      </c>
      <c r="C74" s="317" t="s">
        <v>591</v>
      </c>
      <c r="D74" s="333" t="s">
        <v>494</v>
      </c>
      <c r="E74" s="317" t="s">
        <v>67</v>
      </c>
      <c r="F74" s="318">
        <v>200</v>
      </c>
      <c r="G74" s="318"/>
      <c r="H74" s="318"/>
      <c r="I74" s="318"/>
      <c r="J74" s="318"/>
      <c r="K74" s="318"/>
      <c r="L74" s="318">
        <v>200</v>
      </c>
      <c r="M74" s="145"/>
      <c r="N74" s="142">
        <f t="shared" si="5"/>
        <v>0</v>
      </c>
    </row>
    <row r="75" spans="1:14" s="283" customFormat="1" ht="106.15" customHeight="1" x14ac:dyDescent="0.2">
      <c r="B75" s="334" t="s">
        <v>517</v>
      </c>
      <c r="C75" s="41" t="s">
        <v>586</v>
      </c>
      <c r="D75" s="284" t="s">
        <v>516</v>
      </c>
      <c r="E75" s="294"/>
      <c r="F75" s="296">
        <v>90</v>
      </c>
      <c r="G75" s="296"/>
      <c r="H75" s="296"/>
      <c r="I75" s="296"/>
      <c r="J75" s="296"/>
      <c r="K75" s="296"/>
      <c r="L75" s="296">
        <v>90</v>
      </c>
      <c r="M75" s="145"/>
      <c r="N75" s="142">
        <f t="shared" si="5"/>
        <v>0</v>
      </c>
    </row>
    <row r="76" spans="1:14" s="283" customFormat="1" ht="106.15" customHeight="1" x14ac:dyDescent="0.2">
      <c r="B76" s="334" t="s">
        <v>520</v>
      </c>
      <c r="C76" s="309" t="s">
        <v>590</v>
      </c>
      <c r="D76" s="312" t="s">
        <v>519</v>
      </c>
      <c r="E76" s="317" t="s">
        <v>510</v>
      </c>
      <c r="F76" s="296">
        <v>103</v>
      </c>
      <c r="G76" s="296"/>
      <c r="H76" s="296"/>
      <c r="I76" s="296"/>
      <c r="J76" s="296"/>
      <c r="K76" s="296"/>
      <c r="L76" s="296">
        <v>103</v>
      </c>
      <c r="M76" s="145"/>
      <c r="N76" s="142">
        <f t="shared" si="5"/>
        <v>0</v>
      </c>
    </row>
    <row r="77" spans="1:14" s="4" customFormat="1" ht="30.75" customHeight="1" thickBot="1" x14ac:dyDescent="0.25">
      <c r="B77" s="60"/>
      <c r="C77" s="46"/>
      <c r="D77" s="47"/>
      <c r="E77" s="46"/>
      <c r="F77" s="147"/>
      <c r="G77" s="147"/>
      <c r="H77" s="147"/>
      <c r="I77" s="147"/>
      <c r="J77" s="147"/>
      <c r="K77" s="147"/>
      <c r="L77" s="147"/>
      <c r="M77" s="147" t="s">
        <v>148</v>
      </c>
      <c r="N77" s="148">
        <f>SUM(N66:N76)</f>
        <v>0</v>
      </c>
    </row>
    <row r="78" spans="1:14" ht="23.25" customHeight="1" thickBot="1" x14ac:dyDescent="0.25">
      <c r="C78" s="21"/>
      <c r="D78" s="22"/>
      <c r="E78" s="72"/>
      <c r="F78" s="153"/>
      <c r="G78" s="153"/>
      <c r="H78" s="153"/>
      <c r="I78" s="153"/>
      <c r="J78" s="153"/>
      <c r="K78" s="153"/>
      <c r="L78" s="153"/>
      <c r="M78" s="153"/>
      <c r="N78" s="155"/>
    </row>
    <row r="79" spans="1:14" ht="20.100000000000001" customHeight="1" x14ac:dyDescent="0.2">
      <c r="B79" s="11" t="s">
        <v>71</v>
      </c>
      <c r="C79" s="12"/>
      <c r="D79" s="340" t="s">
        <v>109</v>
      </c>
      <c r="E79" s="26"/>
      <c r="F79" s="26"/>
      <c r="G79" s="26"/>
      <c r="H79" s="298"/>
      <c r="I79" s="26"/>
      <c r="J79" s="26"/>
      <c r="K79" s="26"/>
      <c r="L79" s="26"/>
      <c r="M79" s="26"/>
      <c r="N79" s="44"/>
    </row>
    <row r="80" spans="1:14" s="4" customFormat="1" ht="20.100000000000001" customHeight="1" x14ac:dyDescent="0.2">
      <c r="B80" s="161" t="s">
        <v>72</v>
      </c>
      <c r="C80" s="162"/>
      <c r="D80" s="75" t="s">
        <v>110</v>
      </c>
      <c r="E80" s="66"/>
      <c r="F80" s="66"/>
      <c r="G80" s="66"/>
      <c r="H80" s="66"/>
      <c r="I80" s="66"/>
      <c r="J80" s="66"/>
      <c r="K80" s="66"/>
      <c r="L80" s="66"/>
      <c r="M80" s="66"/>
      <c r="N80" s="67"/>
    </row>
    <row r="81" spans="2:14" s="292" customFormat="1" ht="45.75" customHeight="1" x14ac:dyDescent="0.2">
      <c r="B81" s="313" t="s">
        <v>185</v>
      </c>
      <c r="C81" s="309" t="s">
        <v>597</v>
      </c>
      <c r="D81" s="310" t="s">
        <v>491</v>
      </c>
      <c r="E81" s="309" t="s">
        <v>78</v>
      </c>
      <c r="F81" s="212">
        <v>3</v>
      </c>
      <c r="G81" s="212">
        <v>0.6</v>
      </c>
      <c r="H81" s="212">
        <v>0.6</v>
      </c>
      <c r="I81" s="212"/>
      <c r="J81" s="212"/>
      <c r="K81" s="212">
        <v>48.34</v>
      </c>
      <c r="L81" s="212">
        <v>48.26</v>
      </c>
      <c r="M81" s="145"/>
      <c r="N81" s="142">
        <f t="shared" ref="N81" si="6">M81*L81</f>
        <v>0</v>
      </c>
    </row>
    <row r="82" spans="2:14" s="23" customFormat="1" ht="23.25" customHeight="1" x14ac:dyDescent="0.2">
      <c r="B82" s="321" t="s">
        <v>73</v>
      </c>
      <c r="C82" s="322"/>
      <c r="D82" s="323" t="s">
        <v>245</v>
      </c>
      <c r="E82" s="322"/>
      <c r="F82" s="324"/>
      <c r="G82" s="324"/>
      <c r="H82" s="324"/>
      <c r="I82" s="324"/>
      <c r="J82" s="324"/>
      <c r="K82" s="324"/>
      <c r="L82" s="324"/>
      <c r="M82" s="324"/>
      <c r="N82" s="325"/>
    </row>
    <row r="83" spans="2:14" s="281" customFormat="1" ht="54.75" customHeight="1" x14ac:dyDescent="0.2">
      <c r="B83" s="308" t="s">
        <v>186</v>
      </c>
      <c r="C83" s="309" t="s">
        <v>596</v>
      </c>
      <c r="D83" s="312" t="s">
        <v>244</v>
      </c>
      <c r="E83" s="309" t="s">
        <v>78</v>
      </c>
      <c r="F83" s="296">
        <v>13.86</v>
      </c>
      <c r="G83" s="398" t="s">
        <v>502</v>
      </c>
      <c r="H83" s="399"/>
      <c r="I83" s="399"/>
      <c r="J83" s="399"/>
      <c r="K83" s="400"/>
      <c r="L83" s="212">
        <v>13.86</v>
      </c>
      <c r="M83" s="145"/>
      <c r="N83" s="142">
        <f t="shared" ref="N83:N84" si="7">M83*L83</f>
        <v>0</v>
      </c>
    </row>
    <row r="84" spans="2:14" s="281" customFormat="1" ht="63.75" customHeight="1" x14ac:dyDescent="0.2">
      <c r="B84" s="308" t="s">
        <v>219</v>
      </c>
      <c r="C84" s="315" t="s">
        <v>594</v>
      </c>
      <c r="D84" s="326" t="s">
        <v>243</v>
      </c>
      <c r="E84" s="309" t="s">
        <v>78</v>
      </c>
      <c r="F84" s="311">
        <v>3</v>
      </c>
      <c r="G84" s="311">
        <v>5.0999999999999996</v>
      </c>
      <c r="H84" s="311">
        <v>1.4</v>
      </c>
      <c r="I84" s="311"/>
      <c r="J84" s="311">
        <v>2</v>
      </c>
      <c r="K84" s="311"/>
      <c r="L84" s="212">
        <v>42.839999999999996</v>
      </c>
      <c r="M84" s="145"/>
      <c r="N84" s="142">
        <f t="shared" si="7"/>
        <v>0</v>
      </c>
    </row>
    <row r="85" spans="2:14" s="4" customFormat="1" ht="30" customHeight="1" thickBot="1" x14ac:dyDescent="0.25">
      <c r="B85" s="60"/>
      <c r="C85" s="46"/>
      <c r="D85" s="47"/>
      <c r="E85" s="46"/>
      <c r="F85" s="147"/>
      <c r="G85" s="147"/>
      <c r="H85" s="147"/>
      <c r="I85" s="147"/>
      <c r="J85" s="147"/>
      <c r="K85" s="147"/>
      <c r="L85" s="147"/>
      <c r="M85" s="147" t="s">
        <v>148</v>
      </c>
      <c r="N85" s="148">
        <f>SUM(N83:N84,N81)</f>
        <v>0</v>
      </c>
    </row>
    <row r="86" spans="2:14" ht="18.75" customHeight="1" thickBot="1" x14ac:dyDescent="0.25">
      <c r="C86" s="21"/>
      <c r="D86" s="22"/>
      <c r="E86" s="1"/>
      <c r="F86" s="1"/>
      <c r="G86" s="1"/>
      <c r="H86" s="1"/>
      <c r="I86" s="1"/>
      <c r="J86" s="1"/>
      <c r="K86" s="1"/>
      <c r="L86" s="1"/>
      <c r="M86" s="1"/>
      <c r="N86" s="76"/>
    </row>
    <row r="87" spans="2:14" ht="24.75" customHeight="1" x14ac:dyDescent="0.2">
      <c r="B87" s="11" t="s">
        <v>74</v>
      </c>
      <c r="C87" s="40"/>
      <c r="D87" s="340" t="s">
        <v>111</v>
      </c>
      <c r="E87" s="26"/>
      <c r="F87" s="26"/>
      <c r="G87" s="26"/>
      <c r="H87" s="26"/>
      <c r="I87" s="26"/>
      <c r="J87" s="26"/>
      <c r="K87" s="26"/>
      <c r="L87" s="26"/>
      <c r="M87" s="26"/>
      <c r="N87" s="44"/>
    </row>
    <row r="88" spans="2:14" ht="25.5" x14ac:dyDescent="0.2">
      <c r="B88" s="173" t="s">
        <v>76</v>
      </c>
      <c r="C88" s="40" t="s">
        <v>647</v>
      </c>
      <c r="D88" s="42" t="s">
        <v>187</v>
      </c>
      <c r="E88" s="41" t="s">
        <v>147</v>
      </c>
      <c r="F88" s="143">
        <v>11</v>
      </c>
      <c r="G88" s="143">
        <v>2</v>
      </c>
      <c r="H88" s="143">
        <v>3</v>
      </c>
      <c r="I88" s="143"/>
      <c r="J88" s="143"/>
      <c r="K88" s="143"/>
      <c r="L88" s="143">
        <v>6</v>
      </c>
      <c r="M88" s="145"/>
      <c r="N88" s="142">
        <f t="shared" ref="N88:N102" si="8">M88*L88</f>
        <v>0</v>
      </c>
    </row>
    <row r="89" spans="2:14" ht="30" customHeight="1" x14ac:dyDescent="0.2">
      <c r="B89" s="173" t="s">
        <v>79</v>
      </c>
      <c r="C89" s="38" t="s">
        <v>625</v>
      </c>
      <c r="D89" s="62" t="s">
        <v>218</v>
      </c>
      <c r="E89" s="41" t="s">
        <v>147</v>
      </c>
      <c r="F89" s="143">
        <v>11</v>
      </c>
      <c r="G89" s="143"/>
      <c r="H89" s="143"/>
      <c r="I89" s="143"/>
      <c r="J89" s="143"/>
      <c r="K89" s="143"/>
      <c r="L89" s="143">
        <v>11</v>
      </c>
      <c r="M89" s="145"/>
      <c r="N89" s="142">
        <f t="shared" si="8"/>
        <v>0</v>
      </c>
    </row>
    <row r="90" spans="2:14" ht="102" x14ac:dyDescent="0.2">
      <c r="B90" s="173" t="s">
        <v>535</v>
      </c>
      <c r="C90" s="40" t="s">
        <v>607</v>
      </c>
      <c r="D90" s="55" t="s">
        <v>112</v>
      </c>
      <c r="E90" s="41" t="s">
        <v>147</v>
      </c>
      <c r="F90" s="143">
        <v>8</v>
      </c>
      <c r="G90" s="143"/>
      <c r="H90" s="143"/>
      <c r="I90" s="143"/>
      <c r="J90" s="143"/>
      <c r="K90" s="143"/>
      <c r="L90" s="143">
        <v>8</v>
      </c>
      <c r="M90" s="145"/>
      <c r="N90" s="142">
        <f t="shared" si="8"/>
        <v>0</v>
      </c>
    </row>
    <row r="91" spans="2:14" s="282" customFormat="1" ht="51" x14ac:dyDescent="0.2">
      <c r="B91" s="173" t="s">
        <v>188</v>
      </c>
      <c r="C91" s="294" t="s">
        <v>642</v>
      </c>
      <c r="D91" s="295" t="s">
        <v>472</v>
      </c>
      <c r="E91" s="294" t="s">
        <v>147</v>
      </c>
      <c r="F91" s="296">
        <v>8</v>
      </c>
      <c r="G91" s="296"/>
      <c r="H91" s="296"/>
      <c r="I91" s="296"/>
      <c r="J91" s="296"/>
      <c r="K91" s="296"/>
      <c r="L91" s="296">
        <v>8</v>
      </c>
      <c r="M91" s="145"/>
      <c r="N91" s="142">
        <f t="shared" si="8"/>
        <v>0</v>
      </c>
    </row>
    <row r="92" spans="2:14" ht="57" customHeight="1" x14ac:dyDescent="0.2">
      <c r="B92" s="173" t="s">
        <v>189</v>
      </c>
      <c r="C92" s="40" t="s">
        <v>609</v>
      </c>
      <c r="D92" s="42" t="s">
        <v>113</v>
      </c>
      <c r="E92" s="41" t="s">
        <v>147</v>
      </c>
      <c r="F92" s="143">
        <v>8</v>
      </c>
      <c r="G92" s="143"/>
      <c r="H92" s="143"/>
      <c r="I92" s="143"/>
      <c r="J92" s="143"/>
      <c r="K92" s="143"/>
      <c r="L92" s="143">
        <v>8</v>
      </c>
      <c r="M92" s="145"/>
      <c r="N92" s="142">
        <f t="shared" si="8"/>
        <v>0</v>
      </c>
    </row>
    <row r="93" spans="2:14" ht="63.75" x14ac:dyDescent="0.2">
      <c r="B93" s="173" t="s">
        <v>190</v>
      </c>
      <c r="C93" s="2" t="s">
        <v>651</v>
      </c>
      <c r="D93" s="284" t="s">
        <v>473</v>
      </c>
      <c r="E93" s="41" t="s">
        <v>147</v>
      </c>
      <c r="F93" s="143">
        <v>40</v>
      </c>
      <c r="G93" s="143"/>
      <c r="H93" s="143"/>
      <c r="I93" s="143"/>
      <c r="J93" s="143"/>
      <c r="K93" s="143"/>
      <c r="L93" s="143">
        <v>40</v>
      </c>
      <c r="M93" s="145"/>
      <c r="N93" s="142">
        <f t="shared" si="8"/>
        <v>0</v>
      </c>
    </row>
    <row r="94" spans="2:14" ht="57" customHeight="1" x14ac:dyDescent="0.2">
      <c r="B94" s="173" t="s">
        <v>191</v>
      </c>
      <c r="C94" s="41" t="s">
        <v>608</v>
      </c>
      <c r="D94" s="284" t="s">
        <v>474</v>
      </c>
      <c r="E94" s="41" t="s">
        <v>147</v>
      </c>
      <c r="F94" s="143">
        <v>14</v>
      </c>
      <c r="G94" s="143"/>
      <c r="H94" s="143"/>
      <c r="I94" s="143"/>
      <c r="J94" s="143"/>
      <c r="K94" s="143"/>
      <c r="L94" s="143">
        <v>14</v>
      </c>
      <c r="M94" s="145"/>
      <c r="N94" s="142">
        <f t="shared" si="8"/>
        <v>0</v>
      </c>
    </row>
    <row r="95" spans="2:14" ht="66.75" customHeight="1" x14ac:dyDescent="0.2">
      <c r="B95" s="173" t="s">
        <v>192</v>
      </c>
      <c r="C95" s="38" t="s">
        <v>606</v>
      </c>
      <c r="D95" s="42" t="s">
        <v>217</v>
      </c>
      <c r="E95" s="41" t="s">
        <v>147</v>
      </c>
      <c r="F95" s="143">
        <v>8</v>
      </c>
      <c r="G95" s="143"/>
      <c r="H95" s="143"/>
      <c r="I95" s="143"/>
      <c r="J95" s="143"/>
      <c r="K95" s="143"/>
      <c r="L95" s="143">
        <v>8</v>
      </c>
      <c r="M95" s="145"/>
      <c r="N95" s="142">
        <f t="shared" si="8"/>
        <v>0</v>
      </c>
    </row>
    <row r="96" spans="2:14" ht="63.75" x14ac:dyDescent="0.2">
      <c r="B96" s="173" t="s">
        <v>193</v>
      </c>
      <c r="C96" s="38" t="s">
        <v>641</v>
      </c>
      <c r="D96" s="42" t="s">
        <v>114</v>
      </c>
      <c r="E96" s="41" t="s">
        <v>147</v>
      </c>
      <c r="F96" s="143">
        <v>8</v>
      </c>
      <c r="G96" s="143"/>
      <c r="H96" s="143"/>
      <c r="I96" s="143"/>
      <c r="J96" s="143"/>
      <c r="K96" s="143"/>
      <c r="L96" s="143">
        <v>8</v>
      </c>
      <c r="M96" s="145"/>
      <c r="N96" s="142">
        <f t="shared" si="8"/>
        <v>0</v>
      </c>
    </row>
    <row r="97" spans="2:14" ht="25.5" x14ac:dyDescent="0.2">
      <c r="B97" s="173" t="s">
        <v>194</v>
      </c>
      <c r="C97" s="38" t="s">
        <v>643</v>
      </c>
      <c r="D97" s="42" t="s">
        <v>115</v>
      </c>
      <c r="E97" s="41" t="s">
        <v>147</v>
      </c>
      <c r="F97" s="143">
        <v>8</v>
      </c>
      <c r="G97" s="143"/>
      <c r="H97" s="143"/>
      <c r="I97" s="143"/>
      <c r="J97" s="143"/>
      <c r="K97" s="143"/>
      <c r="L97" s="143">
        <v>8</v>
      </c>
      <c r="M97" s="145"/>
      <c r="N97" s="142">
        <f t="shared" si="8"/>
        <v>0</v>
      </c>
    </row>
    <row r="98" spans="2:14" ht="25.5" x14ac:dyDescent="0.2">
      <c r="B98" s="173" t="s">
        <v>195</v>
      </c>
      <c r="C98" s="38" t="s">
        <v>644</v>
      </c>
      <c r="D98" s="42" t="s">
        <v>116</v>
      </c>
      <c r="E98" s="41" t="s">
        <v>147</v>
      </c>
      <c r="F98" s="143">
        <v>8</v>
      </c>
      <c r="G98" s="143"/>
      <c r="H98" s="143"/>
      <c r="I98" s="143"/>
      <c r="J98" s="143"/>
      <c r="K98" s="143"/>
      <c r="L98" s="143">
        <v>8</v>
      </c>
      <c r="M98" s="145"/>
      <c r="N98" s="142">
        <f t="shared" si="8"/>
        <v>0</v>
      </c>
    </row>
    <row r="99" spans="2:14" ht="25.5" x14ac:dyDescent="0.2">
      <c r="B99" s="173" t="s">
        <v>196</v>
      </c>
      <c r="C99" s="38" t="s">
        <v>645</v>
      </c>
      <c r="D99" s="42" t="s">
        <v>117</v>
      </c>
      <c r="E99" s="41" t="s">
        <v>147</v>
      </c>
      <c r="F99" s="143">
        <v>8</v>
      </c>
      <c r="G99" s="143"/>
      <c r="H99" s="143"/>
      <c r="I99" s="143"/>
      <c r="J99" s="143"/>
      <c r="K99" s="143"/>
      <c r="L99" s="143">
        <v>8</v>
      </c>
      <c r="M99" s="145"/>
      <c r="N99" s="142">
        <f t="shared" si="8"/>
        <v>0</v>
      </c>
    </row>
    <row r="100" spans="2:14" ht="25.5" x14ac:dyDescent="0.2">
      <c r="B100" s="173" t="s">
        <v>197</v>
      </c>
      <c r="C100" s="38" t="s">
        <v>646</v>
      </c>
      <c r="D100" s="42" t="s">
        <v>118</v>
      </c>
      <c r="E100" s="41" t="s">
        <v>147</v>
      </c>
      <c r="F100" s="143">
        <v>8</v>
      </c>
      <c r="G100" s="143"/>
      <c r="H100" s="143"/>
      <c r="I100" s="143"/>
      <c r="J100" s="143"/>
      <c r="K100" s="143"/>
      <c r="L100" s="143">
        <v>8</v>
      </c>
      <c r="M100" s="145"/>
      <c r="N100" s="142">
        <f t="shared" si="8"/>
        <v>0</v>
      </c>
    </row>
    <row r="101" spans="2:14" ht="42" customHeight="1" x14ac:dyDescent="0.2">
      <c r="B101" s="173" t="s">
        <v>198</v>
      </c>
      <c r="C101" s="38" t="s">
        <v>624</v>
      </c>
      <c r="D101" s="42" t="s">
        <v>215</v>
      </c>
      <c r="E101" s="41" t="s">
        <v>147</v>
      </c>
      <c r="F101" s="143">
        <v>6</v>
      </c>
      <c r="G101" s="143"/>
      <c r="H101" s="143"/>
      <c r="I101" s="143"/>
      <c r="J101" s="143"/>
      <c r="K101" s="143"/>
      <c r="L101" s="143">
        <v>6</v>
      </c>
      <c r="M101" s="145"/>
      <c r="N101" s="142">
        <f t="shared" si="8"/>
        <v>0</v>
      </c>
    </row>
    <row r="102" spans="2:14" ht="42" customHeight="1" x14ac:dyDescent="0.2">
      <c r="B102" s="173" t="s">
        <v>475</v>
      </c>
      <c r="C102" s="38" t="s">
        <v>652</v>
      </c>
      <c r="D102" s="42" t="s">
        <v>199</v>
      </c>
      <c r="E102" s="41" t="s">
        <v>147</v>
      </c>
      <c r="F102" s="143">
        <v>6</v>
      </c>
      <c r="G102" s="143"/>
      <c r="H102" s="143"/>
      <c r="I102" s="143"/>
      <c r="J102" s="143"/>
      <c r="K102" s="143"/>
      <c r="L102" s="143">
        <v>6</v>
      </c>
      <c r="M102" s="145"/>
      <c r="N102" s="142">
        <f t="shared" si="8"/>
        <v>0</v>
      </c>
    </row>
    <row r="103" spans="2:14" s="4" customFormat="1" ht="30" customHeight="1" thickBot="1" x14ac:dyDescent="0.25">
      <c r="B103" s="60"/>
      <c r="C103" s="46"/>
      <c r="D103" s="47"/>
      <c r="E103" s="46"/>
      <c r="F103" s="147"/>
      <c r="G103" s="147"/>
      <c r="H103" s="147"/>
      <c r="I103" s="147"/>
      <c r="J103" s="147"/>
      <c r="K103" s="147"/>
      <c r="L103" s="147"/>
      <c r="M103" s="147" t="s">
        <v>148</v>
      </c>
      <c r="N103" s="148">
        <f>SUM(N88:N102)</f>
        <v>0</v>
      </c>
    </row>
    <row r="104" spans="2:14" s="4" customFormat="1" ht="23.25" customHeight="1" thickBot="1" x14ac:dyDescent="0.25">
      <c r="B104" s="60"/>
      <c r="C104" s="46"/>
      <c r="D104" s="47"/>
      <c r="E104" s="46"/>
      <c r="F104" s="147"/>
      <c r="G104" s="147"/>
      <c r="H104" s="147"/>
      <c r="I104" s="147"/>
      <c r="J104" s="147"/>
      <c r="K104" s="147"/>
      <c r="L104" s="147"/>
      <c r="M104" s="147"/>
      <c r="N104" s="165"/>
    </row>
    <row r="105" spans="2:14" s="4" customFormat="1" ht="25.5" x14ac:dyDescent="0.2">
      <c r="B105" s="11" t="s">
        <v>84</v>
      </c>
      <c r="C105" s="68"/>
      <c r="D105" s="342" t="s">
        <v>301</v>
      </c>
      <c r="E105" s="53"/>
      <c r="F105" s="57"/>
      <c r="G105" s="57"/>
      <c r="H105" s="57"/>
      <c r="I105" s="57"/>
      <c r="J105" s="57"/>
      <c r="K105" s="57"/>
      <c r="L105" s="57"/>
      <c r="M105" s="175"/>
      <c r="N105" s="58"/>
    </row>
    <row r="106" spans="2:14" ht="39.75" customHeight="1" x14ac:dyDescent="0.2">
      <c r="B106" s="173" t="s">
        <v>85</v>
      </c>
      <c r="C106" s="38" t="s">
        <v>552</v>
      </c>
      <c r="D106" s="42" t="s">
        <v>23</v>
      </c>
      <c r="E106" s="41" t="s">
        <v>80</v>
      </c>
      <c r="F106" s="176">
        <v>520.43712000000005</v>
      </c>
      <c r="G106" s="176"/>
      <c r="H106" s="176"/>
      <c r="I106" s="176"/>
      <c r="J106" s="176"/>
      <c r="K106" s="176"/>
      <c r="L106" s="176">
        <v>520.43712000000005</v>
      </c>
      <c r="M106" s="145"/>
      <c r="N106" s="142">
        <f t="shared" ref="N106:N116" si="9">M106*L106</f>
        <v>0</v>
      </c>
    </row>
    <row r="107" spans="2:14" ht="55.5" customHeight="1" x14ac:dyDescent="0.2">
      <c r="B107" s="173" t="s">
        <v>86</v>
      </c>
      <c r="C107" s="38" t="s">
        <v>603</v>
      </c>
      <c r="D107" s="62" t="s">
        <v>251</v>
      </c>
      <c r="E107" s="41" t="s">
        <v>147</v>
      </c>
      <c r="F107" s="176">
        <v>4</v>
      </c>
      <c r="G107" s="176"/>
      <c r="H107" s="176"/>
      <c r="I107" s="176"/>
      <c r="J107" s="176"/>
      <c r="K107" s="176"/>
      <c r="L107" s="176">
        <v>4</v>
      </c>
      <c r="M107" s="145"/>
      <c r="N107" s="142">
        <f t="shared" si="9"/>
        <v>0</v>
      </c>
    </row>
    <row r="108" spans="2:14" ht="55.5" customHeight="1" x14ac:dyDescent="0.2">
      <c r="B108" s="173" t="s">
        <v>87</v>
      </c>
      <c r="C108" s="38" t="s">
        <v>604</v>
      </c>
      <c r="D108" s="177" t="s">
        <v>252</v>
      </c>
      <c r="E108" s="41" t="s">
        <v>147</v>
      </c>
      <c r="F108" s="176">
        <v>4</v>
      </c>
      <c r="G108" s="176"/>
      <c r="H108" s="176"/>
      <c r="I108" s="176"/>
      <c r="J108" s="176"/>
      <c r="K108" s="176"/>
      <c r="L108" s="176">
        <v>4</v>
      </c>
      <c r="M108" s="145"/>
      <c r="N108" s="142">
        <f t="shared" si="9"/>
        <v>0</v>
      </c>
    </row>
    <row r="109" spans="2:14" ht="56.25" customHeight="1" x14ac:dyDescent="0.2">
      <c r="B109" s="173" t="s">
        <v>88</v>
      </c>
      <c r="C109" s="38" t="s">
        <v>605</v>
      </c>
      <c r="D109" s="177" t="s">
        <v>253</v>
      </c>
      <c r="E109" s="41" t="s">
        <v>147</v>
      </c>
      <c r="F109" s="176">
        <v>4</v>
      </c>
      <c r="G109" s="176"/>
      <c r="H109" s="176"/>
      <c r="I109" s="176"/>
      <c r="J109" s="176"/>
      <c r="K109" s="176"/>
      <c r="L109" s="176">
        <v>4</v>
      </c>
      <c r="M109" s="145"/>
      <c r="N109" s="142">
        <f t="shared" si="9"/>
        <v>0</v>
      </c>
    </row>
    <row r="110" spans="2:14" ht="41.25" customHeight="1" x14ac:dyDescent="0.2">
      <c r="B110" s="173" t="s">
        <v>89</v>
      </c>
      <c r="C110" s="38" t="s">
        <v>578</v>
      </c>
      <c r="D110" s="42" t="s">
        <v>119</v>
      </c>
      <c r="E110" s="41" t="s">
        <v>67</v>
      </c>
      <c r="F110" s="176">
        <v>53.16</v>
      </c>
      <c r="G110" s="176"/>
      <c r="H110" s="176"/>
      <c r="I110" s="176"/>
      <c r="J110" s="176"/>
      <c r="K110" s="176"/>
      <c r="L110" s="176">
        <v>53.16</v>
      </c>
      <c r="M110" s="145"/>
      <c r="N110" s="142">
        <f t="shared" si="9"/>
        <v>0</v>
      </c>
    </row>
    <row r="111" spans="2:14" ht="30.75" customHeight="1" x14ac:dyDescent="0.2">
      <c r="B111" s="173" t="s">
        <v>90</v>
      </c>
      <c r="C111" s="38" t="s">
        <v>629</v>
      </c>
      <c r="D111" s="42" t="s">
        <v>124</v>
      </c>
      <c r="E111" s="41" t="s">
        <v>59</v>
      </c>
      <c r="F111" s="176">
        <v>96</v>
      </c>
      <c r="G111" s="176"/>
      <c r="H111" s="176"/>
      <c r="I111" s="176"/>
      <c r="J111" s="176"/>
      <c r="K111" s="176"/>
      <c r="L111" s="176">
        <v>96</v>
      </c>
      <c r="M111" s="145"/>
      <c r="N111" s="142">
        <f t="shared" si="9"/>
        <v>0</v>
      </c>
    </row>
    <row r="112" spans="2:14" ht="76.5" x14ac:dyDescent="0.2">
      <c r="B112" s="173" t="s">
        <v>91</v>
      </c>
      <c r="C112" s="38" t="s">
        <v>602</v>
      </c>
      <c r="D112" s="42" t="s">
        <v>120</v>
      </c>
      <c r="E112" s="41" t="s">
        <v>147</v>
      </c>
      <c r="F112" s="28">
        <v>8</v>
      </c>
      <c r="G112" s="28"/>
      <c r="H112" s="28"/>
      <c r="I112" s="28"/>
      <c r="J112" s="28"/>
      <c r="K112" s="28"/>
      <c r="L112" s="28">
        <v>8</v>
      </c>
      <c r="M112" s="145"/>
      <c r="N112" s="142">
        <f t="shared" si="9"/>
        <v>0</v>
      </c>
    </row>
    <row r="113" spans="2:14" ht="63.75" x14ac:dyDescent="0.2">
      <c r="B113" s="173" t="s">
        <v>200</v>
      </c>
      <c r="C113" s="38" t="s">
        <v>601</v>
      </c>
      <c r="D113" s="42" t="s">
        <v>121</v>
      </c>
      <c r="E113" s="41" t="s">
        <v>147</v>
      </c>
      <c r="F113" s="28">
        <v>9</v>
      </c>
      <c r="G113" s="28"/>
      <c r="H113" s="28"/>
      <c r="I113" s="28"/>
      <c r="J113" s="28"/>
      <c r="K113" s="28"/>
      <c r="L113" s="28">
        <v>9</v>
      </c>
      <c r="M113" s="145"/>
      <c r="N113" s="142">
        <f t="shared" si="9"/>
        <v>0</v>
      </c>
    </row>
    <row r="114" spans="2:14" ht="25.5" x14ac:dyDescent="0.2">
      <c r="B114" s="173" t="s">
        <v>201</v>
      </c>
      <c r="C114" s="38" t="s">
        <v>627</v>
      </c>
      <c r="D114" s="42" t="s">
        <v>122</v>
      </c>
      <c r="E114" s="41" t="s">
        <v>147</v>
      </c>
      <c r="F114" s="28">
        <v>100</v>
      </c>
      <c r="G114" s="28"/>
      <c r="H114" s="28"/>
      <c r="I114" s="28"/>
      <c r="J114" s="28"/>
      <c r="K114" s="28"/>
      <c r="L114" s="28">
        <v>100</v>
      </c>
      <c r="M114" s="145"/>
      <c r="N114" s="142">
        <f t="shared" si="9"/>
        <v>0</v>
      </c>
    </row>
    <row r="115" spans="2:14" ht="30.75" customHeight="1" x14ac:dyDescent="0.2">
      <c r="B115" s="173" t="s">
        <v>202</v>
      </c>
      <c r="C115" s="38" t="s">
        <v>628</v>
      </c>
      <c r="D115" s="42" t="s">
        <v>123</v>
      </c>
      <c r="E115" s="41" t="s">
        <v>59</v>
      </c>
      <c r="F115" s="28">
        <v>140</v>
      </c>
      <c r="G115" s="28"/>
      <c r="H115" s="28"/>
      <c r="I115" s="28"/>
      <c r="J115" s="28"/>
      <c r="K115" s="28"/>
      <c r="L115" s="28">
        <v>140</v>
      </c>
      <c r="M115" s="145"/>
      <c r="N115" s="142">
        <f t="shared" si="9"/>
        <v>0</v>
      </c>
    </row>
    <row r="116" spans="2:14" ht="30.75" customHeight="1" x14ac:dyDescent="0.2">
      <c r="B116" s="39" t="s">
        <v>203</v>
      </c>
      <c r="C116" s="38" t="s">
        <v>629</v>
      </c>
      <c r="D116" s="42" t="s">
        <v>124</v>
      </c>
      <c r="E116" s="41" t="s">
        <v>59</v>
      </c>
      <c r="F116" s="28">
        <v>220</v>
      </c>
      <c r="G116" s="28"/>
      <c r="H116" s="28"/>
      <c r="I116" s="28"/>
      <c r="J116" s="28"/>
      <c r="K116" s="28"/>
      <c r="L116" s="28">
        <v>220</v>
      </c>
      <c r="M116" s="145"/>
      <c r="N116" s="142">
        <f t="shared" si="9"/>
        <v>0</v>
      </c>
    </row>
    <row r="117" spans="2:14" s="4" customFormat="1" ht="30" customHeight="1" thickBot="1" x14ac:dyDescent="0.25">
      <c r="B117" s="60"/>
      <c r="C117" s="46"/>
      <c r="D117" s="47"/>
      <c r="E117" s="46"/>
      <c r="F117" s="147"/>
      <c r="G117" s="147"/>
      <c r="H117" s="147"/>
      <c r="I117" s="147"/>
      <c r="J117" s="147"/>
      <c r="K117" s="147"/>
      <c r="L117" s="147"/>
      <c r="M117" s="147" t="s">
        <v>148</v>
      </c>
      <c r="N117" s="148">
        <f>SUM(N106:N116)</f>
        <v>0</v>
      </c>
    </row>
    <row r="118" spans="2:14" ht="23.25" customHeight="1" thickBot="1" x14ac:dyDescent="0.25">
      <c r="C118" s="24"/>
      <c r="D118" s="25"/>
      <c r="E118" s="1"/>
      <c r="F118" s="1"/>
      <c r="G118" s="1"/>
      <c r="H118" s="1"/>
      <c r="I118" s="1"/>
      <c r="J118" s="1"/>
      <c r="K118" s="1"/>
      <c r="L118" s="1"/>
      <c r="M118" s="1"/>
      <c r="N118" s="76"/>
    </row>
    <row r="119" spans="2:14" ht="22.5" customHeight="1" x14ac:dyDescent="0.2">
      <c r="B119" s="11" t="s">
        <v>92</v>
      </c>
      <c r="C119" s="12"/>
      <c r="D119" s="340" t="s">
        <v>125</v>
      </c>
      <c r="E119" s="26"/>
      <c r="F119" s="26"/>
      <c r="G119" s="26"/>
      <c r="H119" s="26"/>
      <c r="I119" s="26"/>
      <c r="J119" s="26"/>
      <c r="K119" s="26"/>
      <c r="L119" s="26"/>
      <c r="M119" s="26"/>
      <c r="N119" s="44"/>
    </row>
    <row r="120" spans="2:14" ht="76.5" x14ac:dyDescent="0.2">
      <c r="B120" s="77" t="s">
        <v>157</v>
      </c>
      <c r="C120" s="203" t="s">
        <v>623</v>
      </c>
      <c r="D120" s="216" t="s">
        <v>254</v>
      </c>
      <c r="E120" s="65" t="s">
        <v>147</v>
      </c>
      <c r="F120" s="166">
        <v>72</v>
      </c>
      <c r="G120" s="160"/>
      <c r="H120" s="160"/>
      <c r="I120" s="160"/>
      <c r="J120" s="160"/>
      <c r="K120" s="160"/>
      <c r="L120" s="160">
        <v>72</v>
      </c>
      <c r="M120" s="145"/>
      <c r="N120" s="142">
        <f t="shared" ref="N120:N134" si="10">M120*L120</f>
        <v>0</v>
      </c>
    </row>
    <row r="121" spans="2:14" ht="63.75" x14ac:dyDescent="0.2">
      <c r="B121" s="77" t="s">
        <v>158</v>
      </c>
      <c r="C121" s="38" t="s">
        <v>621</v>
      </c>
      <c r="D121" s="42" t="s">
        <v>246</v>
      </c>
      <c r="E121" s="41" t="s">
        <v>147</v>
      </c>
      <c r="F121" s="143">
        <v>14</v>
      </c>
      <c r="G121" s="143"/>
      <c r="H121" s="143"/>
      <c r="I121" s="143"/>
      <c r="J121" s="143"/>
      <c r="K121" s="143"/>
      <c r="L121" s="160">
        <v>14</v>
      </c>
      <c r="M121" s="145"/>
      <c r="N121" s="142">
        <f t="shared" si="10"/>
        <v>0</v>
      </c>
    </row>
    <row r="122" spans="2:14" ht="63.75" x14ac:dyDescent="0.2">
      <c r="B122" s="77" t="s">
        <v>159</v>
      </c>
      <c r="C122" s="38" t="s">
        <v>621</v>
      </c>
      <c r="D122" s="42" t="s">
        <v>246</v>
      </c>
      <c r="E122" s="41" t="s">
        <v>147</v>
      </c>
      <c r="F122" s="143">
        <v>7</v>
      </c>
      <c r="G122" s="143"/>
      <c r="H122" s="143"/>
      <c r="I122" s="143"/>
      <c r="J122" s="143"/>
      <c r="K122" s="143"/>
      <c r="L122" s="160">
        <v>7</v>
      </c>
      <c r="M122" s="145"/>
      <c r="N122" s="142">
        <f t="shared" si="10"/>
        <v>0</v>
      </c>
    </row>
    <row r="123" spans="2:14" ht="38.25" x14ac:dyDescent="0.2">
      <c r="B123" s="77" t="s">
        <v>160</v>
      </c>
      <c r="C123" s="38" t="s">
        <v>622</v>
      </c>
      <c r="D123" s="42" t="s">
        <v>24</v>
      </c>
      <c r="E123" s="41" t="s">
        <v>147</v>
      </c>
      <c r="F123" s="176">
        <v>32</v>
      </c>
      <c r="G123" s="176"/>
      <c r="H123" s="176"/>
      <c r="I123" s="176"/>
      <c r="J123" s="176"/>
      <c r="K123" s="176"/>
      <c r="L123" s="184">
        <v>32</v>
      </c>
      <c r="M123" s="145"/>
      <c r="N123" s="142">
        <f t="shared" si="10"/>
        <v>0</v>
      </c>
    </row>
    <row r="124" spans="2:14" ht="25.5" x14ac:dyDescent="0.2">
      <c r="B124" s="77" t="s">
        <v>161</v>
      </c>
      <c r="C124" s="40" t="s">
        <v>655</v>
      </c>
      <c r="D124" s="42" t="s">
        <v>126</v>
      </c>
      <c r="E124" s="41" t="s">
        <v>147</v>
      </c>
      <c r="F124" s="143">
        <v>14</v>
      </c>
      <c r="G124" s="143"/>
      <c r="H124" s="143"/>
      <c r="I124" s="143"/>
      <c r="J124" s="143"/>
      <c r="K124" s="143"/>
      <c r="L124" s="160">
        <v>14</v>
      </c>
      <c r="M124" s="145"/>
      <c r="N124" s="142">
        <f t="shared" si="10"/>
        <v>0</v>
      </c>
    </row>
    <row r="125" spans="2:14" s="45" customFormat="1" ht="35.25" customHeight="1" x14ac:dyDescent="0.2">
      <c r="B125" s="77" t="s">
        <v>204</v>
      </c>
      <c r="C125" s="40" t="s">
        <v>654</v>
      </c>
      <c r="D125" s="42" t="s">
        <v>127</v>
      </c>
      <c r="E125" s="41" t="s">
        <v>147</v>
      </c>
      <c r="F125" s="143">
        <v>32</v>
      </c>
      <c r="G125" s="143"/>
      <c r="H125" s="143"/>
      <c r="I125" s="143"/>
      <c r="J125" s="143"/>
      <c r="K125" s="143"/>
      <c r="L125" s="160">
        <v>32</v>
      </c>
      <c r="M125" s="145"/>
      <c r="N125" s="142">
        <f t="shared" si="10"/>
        <v>0</v>
      </c>
    </row>
    <row r="126" spans="2:14" s="45" customFormat="1" ht="57" customHeight="1" x14ac:dyDescent="0.2">
      <c r="B126" s="77" t="s">
        <v>205</v>
      </c>
      <c r="C126" s="40" t="s">
        <v>656</v>
      </c>
      <c r="D126" s="42" t="s">
        <v>247</v>
      </c>
      <c r="E126" s="41" t="s">
        <v>147</v>
      </c>
      <c r="F126" s="143">
        <v>7</v>
      </c>
      <c r="G126" s="143"/>
      <c r="H126" s="143"/>
      <c r="I126" s="143"/>
      <c r="J126" s="143"/>
      <c r="K126" s="143"/>
      <c r="L126" s="160">
        <v>7</v>
      </c>
      <c r="M126" s="145"/>
      <c r="N126" s="142">
        <f t="shared" si="10"/>
        <v>0</v>
      </c>
    </row>
    <row r="127" spans="2:14" ht="70.5" customHeight="1" x14ac:dyDescent="0.2">
      <c r="B127" s="77" t="s">
        <v>206</v>
      </c>
      <c r="C127" s="40" t="s">
        <v>611</v>
      </c>
      <c r="D127" s="42" t="s">
        <v>216</v>
      </c>
      <c r="E127" s="41" t="s">
        <v>147</v>
      </c>
      <c r="F127" s="143">
        <v>7</v>
      </c>
      <c r="G127" s="143"/>
      <c r="H127" s="143"/>
      <c r="I127" s="143"/>
      <c r="J127" s="143"/>
      <c r="K127" s="143"/>
      <c r="L127" s="160">
        <v>7</v>
      </c>
      <c r="M127" s="145"/>
      <c r="N127" s="142">
        <f t="shared" si="10"/>
        <v>0</v>
      </c>
    </row>
    <row r="128" spans="2:14" ht="25.5" x14ac:dyDescent="0.2">
      <c r="B128" s="77" t="s">
        <v>207</v>
      </c>
      <c r="C128" s="40" t="s">
        <v>612</v>
      </c>
      <c r="D128" s="42" t="s">
        <v>128</v>
      </c>
      <c r="E128" s="41" t="s">
        <v>147</v>
      </c>
      <c r="F128" s="143">
        <v>42</v>
      </c>
      <c r="G128" s="143"/>
      <c r="H128" s="143"/>
      <c r="I128" s="143"/>
      <c r="J128" s="143"/>
      <c r="K128" s="143"/>
      <c r="L128" s="160">
        <v>42</v>
      </c>
      <c r="M128" s="145"/>
      <c r="N128" s="142">
        <f t="shared" si="10"/>
        <v>0</v>
      </c>
    </row>
    <row r="129" spans="1:14" ht="76.5" x14ac:dyDescent="0.2">
      <c r="B129" s="77" t="s">
        <v>222</v>
      </c>
      <c r="C129" s="40" t="s">
        <v>620</v>
      </c>
      <c r="D129" s="42" t="s">
        <v>255</v>
      </c>
      <c r="E129" s="41" t="s">
        <v>147</v>
      </c>
      <c r="F129" s="143">
        <v>5</v>
      </c>
      <c r="G129" s="143"/>
      <c r="H129" s="143"/>
      <c r="I129" s="143"/>
      <c r="J129" s="143"/>
      <c r="K129" s="143"/>
      <c r="L129" s="160">
        <v>5</v>
      </c>
      <c r="M129" s="145"/>
      <c r="N129" s="142">
        <f t="shared" si="10"/>
        <v>0</v>
      </c>
    </row>
    <row r="130" spans="1:14" ht="76.5" customHeight="1" x14ac:dyDescent="0.2">
      <c r="B130" s="77" t="s">
        <v>223</v>
      </c>
      <c r="C130" s="40" t="s">
        <v>653</v>
      </c>
      <c r="D130" s="62" t="s">
        <v>25</v>
      </c>
      <c r="E130" s="41" t="s">
        <v>147</v>
      </c>
      <c r="F130" s="143">
        <v>16</v>
      </c>
      <c r="G130" s="143"/>
      <c r="H130" s="143"/>
      <c r="I130" s="143"/>
      <c r="J130" s="143"/>
      <c r="K130" s="50"/>
      <c r="L130" s="160">
        <v>16</v>
      </c>
      <c r="M130" s="145"/>
      <c r="N130" s="142">
        <f t="shared" si="10"/>
        <v>0</v>
      </c>
    </row>
    <row r="131" spans="1:14" ht="73.5" customHeight="1" x14ac:dyDescent="0.2">
      <c r="B131" s="77" t="s">
        <v>224</v>
      </c>
      <c r="C131" s="40" t="s">
        <v>610</v>
      </c>
      <c r="D131" s="42" t="s">
        <v>211</v>
      </c>
      <c r="E131" s="41" t="s">
        <v>147</v>
      </c>
      <c r="F131" s="143">
        <v>7</v>
      </c>
      <c r="G131" s="143"/>
      <c r="H131" s="143"/>
      <c r="I131" s="143"/>
      <c r="J131" s="143"/>
      <c r="K131" s="50"/>
      <c r="L131" s="160">
        <v>7</v>
      </c>
      <c r="M131" s="145"/>
      <c r="N131" s="142">
        <f t="shared" si="10"/>
        <v>0</v>
      </c>
    </row>
    <row r="132" spans="1:14" ht="30" customHeight="1" x14ac:dyDescent="0.2">
      <c r="B132" s="77" t="s">
        <v>225</v>
      </c>
      <c r="C132" s="40" t="s">
        <v>612</v>
      </c>
      <c r="D132" s="42" t="s">
        <v>212</v>
      </c>
      <c r="E132" s="41" t="s">
        <v>147</v>
      </c>
      <c r="F132" s="143">
        <v>21</v>
      </c>
      <c r="G132" s="143"/>
      <c r="H132" s="143"/>
      <c r="I132" s="143"/>
      <c r="J132" s="143"/>
      <c r="K132" s="50"/>
      <c r="L132" s="160">
        <v>21</v>
      </c>
      <c r="M132" s="145"/>
      <c r="N132" s="142">
        <f t="shared" si="10"/>
        <v>0</v>
      </c>
    </row>
    <row r="133" spans="1:14" s="380" customFormat="1" ht="59.25" customHeight="1" x14ac:dyDescent="0.2">
      <c r="A133" s="390"/>
      <c r="B133" s="77" t="s">
        <v>226</v>
      </c>
      <c r="C133" s="38" t="s">
        <v>617</v>
      </c>
      <c r="D133" s="42" t="s">
        <v>213</v>
      </c>
      <c r="E133" s="41" t="s">
        <v>59</v>
      </c>
      <c r="F133" s="143">
        <v>14</v>
      </c>
      <c r="G133" s="143">
        <v>100</v>
      </c>
      <c r="H133" s="143"/>
      <c r="I133" s="143"/>
      <c r="J133" s="143"/>
      <c r="K133" s="66"/>
      <c r="L133" s="143">
        <v>1400</v>
      </c>
      <c r="M133" s="145"/>
      <c r="N133" s="142">
        <f t="shared" si="10"/>
        <v>0</v>
      </c>
    </row>
    <row r="134" spans="1:14" s="380" customFormat="1" ht="48.75" customHeight="1" x14ac:dyDescent="0.2">
      <c r="A134" s="390"/>
      <c r="B134" s="77" t="s">
        <v>303</v>
      </c>
      <c r="C134" s="40" t="s">
        <v>630</v>
      </c>
      <c r="D134" s="42" t="s">
        <v>214</v>
      </c>
      <c r="E134" s="41" t="s">
        <v>59</v>
      </c>
      <c r="F134" s="143">
        <v>14</v>
      </c>
      <c r="G134" s="143">
        <v>75</v>
      </c>
      <c r="H134" s="143"/>
      <c r="I134" s="143"/>
      <c r="J134" s="143"/>
      <c r="K134" s="66"/>
      <c r="L134" s="143">
        <v>1050</v>
      </c>
      <c r="M134" s="145"/>
      <c r="N134" s="142">
        <f t="shared" si="10"/>
        <v>0</v>
      </c>
    </row>
    <row r="135" spans="1:14" s="4" customFormat="1" ht="25.5" customHeight="1" thickBot="1" x14ac:dyDescent="0.25">
      <c r="B135" s="60"/>
      <c r="C135" s="46"/>
      <c r="D135" s="47"/>
      <c r="E135" s="46"/>
      <c r="F135" s="147"/>
      <c r="G135" s="147"/>
      <c r="H135" s="147"/>
      <c r="I135" s="147"/>
      <c r="J135" s="147"/>
      <c r="K135" s="147"/>
      <c r="L135" s="147"/>
      <c r="M135" s="147" t="s">
        <v>148</v>
      </c>
      <c r="N135" s="148">
        <f>SUM(N120:N134)</f>
        <v>0</v>
      </c>
    </row>
    <row r="136" spans="1:14" ht="19.5" customHeight="1" x14ac:dyDescent="0.2">
      <c r="B136" s="11" t="s">
        <v>81</v>
      </c>
      <c r="C136" s="12"/>
      <c r="D136" s="340" t="s">
        <v>27</v>
      </c>
      <c r="E136" s="26"/>
      <c r="F136" s="26"/>
      <c r="G136" s="26"/>
      <c r="H136" s="26"/>
      <c r="I136" s="26"/>
      <c r="J136" s="26"/>
      <c r="K136" s="26"/>
      <c r="L136" s="26"/>
      <c r="M136" s="26"/>
      <c r="N136" s="44"/>
    </row>
    <row r="137" spans="1:14" s="282" customFormat="1" ht="86.25" customHeight="1" x14ac:dyDescent="0.2">
      <c r="B137" s="308" t="s">
        <v>82</v>
      </c>
      <c r="C137" s="309" t="s">
        <v>660</v>
      </c>
      <c r="D137" s="310" t="s">
        <v>248</v>
      </c>
      <c r="E137" s="294" t="s">
        <v>256</v>
      </c>
      <c r="F137" s="311">
        <v>3</v>
      </c>
      <c r="G137" s="311">
        <v>0.6</v>
      </c>
      <c r="H137" s="311">
        <v>0.6</v>
      </c>
      <c r="I137" s="311"/>
      <c r="J137" s="311"/>
      <c r="K137" s="311"/>
      <c r="L137" s="311">
        <v>1.0799999999999998</v>
      </c>
      <c r="M137" s="145"/>
      <c r="N137" s="142">
        <f t="shared" ref="N137:N141" si="11">M137*L137</f>
        <v>0</v>
      </c>
    </row>
    <row r="138" spans="1:14" s="297" customFormat="1" ht="51" x14ac:dyDescent="0.2">
      <c r="B138" s="308" t="s">
        <v>227</v>
      </c>
      <c r="C138" s="309" t="s">
        <v>659</v>
      </c>
      <c r="D138" s="312" t="s">
        <v>53</v>
      </c>
      <c r="E138" s="294" t="s">
        <v>59</v>
      </c>
      <c r="F138" s="311">
        <v>3</v>
      </c>
      <c r="G138" s="311">
        <v>7.2</v>
      </c>
      <c r="H138" s="311"/>
      <c r="I138" s="311"/>
      <c r="J138" s="311"/>
      <c r="K138" s="311"/>
      <c r="L138" s="311">
        <v>21.6</v>
      </c>
      <c r="M138" s="145"/>
      <c r="N138" s="142">
        <f t="shared" si="11"/>
        <v>0</v>
      </c>
    </row>
    <row r="139" spans="1:14" s="297" customFormat="1" ht="51" x14ac:dyDescent="0.2">
      <c r="B139" s="308" t="s">
        <v>40</v>
      </c>
      <c r="C139" s="309" t="s">
        <v>659</v>
      </c>
      <c r="D139" s="312" t="s">
        <v>529</v>
      </c>
      <c r="E139" s="294" t="s">
        <v>59</v>
      </c>
      <c r="F139" s="311">
        <v>40</v>
      </c>
      <c r="G139" s="311"/>
      <c r="H139" s="311"/>
      <c r="I139" s="311"/>
      <c r="J139" s="311"/>
      <c r="K139" s="311"/>
      <c r="L139" s="311">
        <v>40</v>
      </c>
      <c r="M139" s="145"/>
      <c r="N139" s="142">
        <f t="shared" si="11"/>
        <v>0</v>
      </c>
    </row>
    <row r="140" spans="1:14" s="282" customFormat="1" ht="51" x14ac:dyDescent="0.2">
      <c r="B140" s="308" t="s">
        <v>41</v>
      </c>
      <c r="C140" s="309" t="s">
        <v>650</v>
      </c>
      <c r="D140" s="312" t="s">
        <v>28</v>
      </c>
      <c r="E140" s="294" t="s">
        <v>147</v>
      </c>
      <c r="F140" s="311">
        <v>3</v>
      </c>
      <c r="G140" s="311"/>
      <c r="H140" s="311"/>
      <c r="I140" s="311"/>
      <c r="J140" s="311"/>
      <c r="K140" s="311"/>
      <c r="L140" s="311">
        <v>3</v>
      </c>
      <c r="M140" s="145"/>
      <c r="N140" s="142">
        <f t="shared" si="11"/>
        <v>0</v>
      </c>
    </row>
    <row r="141" spans="1:14" s="282" customFormat="1" ht="63.75" x14ac:dyDescent="0.2">
      <c r="B141" s="308" t="s">
        <v>42</v>
      </c>
      <c r="C141" s="40" t="s">
        <v>649</v>
      </c>
      <c r="D141" s="288" t="s">
        <v>526</v>
      </c>
      <c r="E141" s="294" t="s">
        <v>147</v>
      </c>
      <c r="F141" s="311">
        <v>3</v>
      </c>
      <c r="G141" s="311"/>
      <c r="H141" s="311"/>
      <c r="I141" s="311"/>
      <c r="J141" s="311"/>
      <c r="K141" s="311"/>
      <c r="L141" s="311">
        <v>3</v>
      </c>
      <c r="M141" s="145"/>
      <c r="N141" s="142">
        <f t="shared" si="11"/>
        <v>0</v>
      </c>
    </row>
    <row r="142" spans="1:14" s="4" customFormat="1" ht="20.100000000000001" customHeight="1" thickBot="1" x14ac:dyDescent="0.25">
      <c r="B142" s="60"/>
      <c r="C142" s="46"/>
      <c r="D142" s="47"/>
      <c r="E142" s="46"/>
      <c r="F142" s="185"/>
      <c r="G142" s="185"/>
      <c r="H142" s="185"/>
      <c r="I142" s="185"/>
      <c r="J142" s="185"/>
      <c r="K142" s="185"/>
      <c r="L142" s="185"/>
      <c r="M142" s="185" t="s">
        <v>148</v>
      </c>
      <c r="N142" s="148">
        <f>SUM(N137:N141)</f>
        <v>0</v>
      </c>
    </row>
    <row r="143" spans="1:14" ht="20.25" customHeight="1" thickBot="1" x14ac:dyDescent="0.25">
      <c r="C143" s="24"/>
      <c r="D143" s="25"/>
      <c r="E143" s="1"/>
      <c r="F143" s="1"/>
      <c r="G143" s="1"/>
      <c r="H143" s="1"/>
      <c r="I143" s="1"/>
      <c r="J143" s="1"/>
      <c r="K143" s="1"/>
      <c r="L143" s="1"/>
      <c r="M143" s="1"/>
      <c r="N143" s="76"/>
    </row>
    <row r="144" spans="1:14" ht="19.5" customHeight="1" x14ac:dyDescent="0.2">
      <c r="B144" s="11" t="s">
        <v>93</v>
      </c>
      <c r="C144" s="12"/>
      <c r="D144" s="343" t="s">
        <v>26</v>
      </c>
      <c r="E144" s="26"/>
      <c r="F144" s="26"/>
      <c r="G144" s="26"/>
      <c r="H144" s="26"/>
      <c r="I144" s="26"/>
      <c r="J144" s="26"/>
      <c r="K144" s="26"/>
      <c r="L144" s="26"/>
      <c r="M144" s="26"/>
      <c r="N144" s="44"/>
    </row>
    <row r="145" spans="2:14" ht="99.75" customHeight="1" x14ac:dyDescent="0.2">
      <c r="B145" s="39" t="s">
        <v>94</v>
      </c>
      <c r="C145" s="38" t="s">
        <v>632</v>
      </c>
      <c r="D145" s="62" t="s">
        <v>257</v>
      </c>
      <c r="E145" s="41" t="s">
        <v>78</v>
      </c>
      <c r="F145" s="186">
        <v>3</v>
      </c>
      <c r="G145" s="184">
        <v>20</v>
      </c>
      <c r="H145" s="184"/>
      <c r="I145" s="184"/>
      <c r="J145" s="184"/>
      <c r="K145" s="184">
        <v>141.08000000000001</v>
      </c>
      <c r="L145" s="184">
        <v>201.08</v>
      </c>
      <c r="M145" s="145"/>
      <c r="N145" s="142">
        <f>M145*L145</f>
        <v>0</v>
      </c>
    </row>
    <row r="146" spans="2:14" ht="58.5" customHeight="1" x14ac:dyDescent="0.2">
      <c r="B146" s="39" t="s">
        <v>220</v>
      </c>
      <c r="C146" s="38" t="s">
        <v>636</v>
      </c>
      <c r="D146" s="216" t="s">
        <v>258</v>
      </c>
      <c r="E146" s="65" t="s">
        <v>78</v>
      </c>
      <c r="F146" s="143">
        <v>201.08</v>
      </c>
      <c r="G146" s="143"/>
      <c r="H146" s="143"/>
      <c r="I146" s="143"/>
      <c r="J146" s="143"/>
      <c r="K146" s="50"/>
      <c r="L146" s="143">
        <v>201.08</v>
      </c>
      <c r="M146" s="145"/>
      <c r="N146" s="142">
        <f>M146*L146</f>
        <v>0</v>
      </c>
    </row>
    <row r="147" spans="2:14" ht="44.25" customHeight="1" x14ac:dyDescent="0.2">
      <c r="B147" s="39" t="s">
        <v>440</v>
      </c>
      <c r="C147" s="38" t="s">
        <v>637</v>
      </c>
      <c r="D147" s="62" t="s">
        <v>259</v>
      </c>
      <c r="E147" s="41" t="s">
        <v>59</v>
      </c>
      <c r="F147" s="143">
        <v>30.4</v>
      </c>
      <c r="G147" s="143">
        <v>2</v>
      </c>
      <c r="H147" s="143"/>
      <c r="I147" s="143"/>
      <c r="J147" s="143"/>
      <c r="K147" s="50"/>
      <c r="L147" s="143">
        <v>60.8</v>
      </c>
      <c r="M147" s="145"/>
      <c r="N147" s="142">
        <f t="shared" ref="N145:N147" si="12">M147*L147</f>
        <v>0</v>
      </c>
    </row>
    <row r="148" spans="2:14" s="4" customFormat="1" ht="20.100000000000001" customHeight="1" thickBot="1" x14ac:dyDescent="0.25">
      <c r="B148" s="60"/>
      <c r="C148" s="46"/>
      <c r="D148" s="47"/>
      <c r="E148" s="46"/>
      <c r="F148" s="147"/>
      <c r="G148" s="147"/>
      <c r="H148" s="147"/>
      <c r="I148" s="147"/>
      <c r="J148" s="147"/>
      <c r="K148" s="147"/>
      <c r="L148" s="147"/>
      <c r="M148" s="147" t="s">
        <v>148</v>
      </c>
      <c r="N148" s="148">
        <f>SUM(N145:N147)</f>
        <v>0</v>
      </c>
    </row>
    <row r="149" spans="2:14" ht="22.5" customHeight="1" thickBot="1" x14ac:dyDescent="0.25">
      <c r="C149" s="24"/>
      <c r="D149" s="25"/>
      <c r="E149" s="1"/>
      <c r="F149" s="1"/>
      <c r="G149" s="1"/>
      <c r="H149" s="1"/>
      <c r="I149" s="1"/>
      <c r="J149" s="1"/>
      <c r="K149" s="1"/>
      <c r="L149" s="1"/>
      <c r="M149" s="1"/>
      <c r="N149" s="76"/>
    </row>
    <row r="150" spans="2:14" ht="24.75" customHeight="1" x14ac:dyDescent="0.2">
      <c r="B150" s="11" t="s">
        <v>43</v>
      </c>
      <c r="C150" s="12"/>
      <c r="D150" s="340" t="s">
        <v>75</v>
      </c>
      <c r="E150" s="26"/>
      <c r="F150" s="26"/>
      <c r="G150" s="26"/>
      <c r="H150" s="26"/>
      <c r="I150" s="26"/>
      <c r="J150" s="26"/>
      <c r="K150" s="26"/>
      <c r="L150" s="26"/>
      <c r="M150" s="26"/>
      <c r="N150" s="44"/>
    </row>
    <row r="151" spans="2:14" ht="27.75" customHeight="1" x14ac:dyDescent="0.2">
      <c r="B151" s="71" t="s">
        <v>44</v>
      </c>
      <c r="C151" s="53"/>
      <c r="D151" s="54" t="s">
        <v>77</v>
      </c>
      <c r="E151" s="50"/>
      <c r="F151" s="50"/>
      <c r="G151" s="50"/>
      <c r="H151" s="50"/>
      <c r="I151" s="50"/>
      <c r="J151" s="50"/>
      <c r="K151" s="50"/>
      <c r="L151" s="50"/>
      <c r="M151" s="50"/>
      <c r="N151" s="51"/>
    </row>
    <row r="152" spans="2:14" ht="66.75" customHeight="1" x14ac:dyDescent="0.2">
      <c r="B152" s="173" t="s">
        <v>45</v>
      </c>
      <c r="C152" s="40" t="s">
        <v>639</v>
      </c>
      <c r="D152" s="42" t="s">
        <v>31</v>
      </c>
      <c r="E152" s="41" t="s">
        <v>78</v>
      </c>
      <c r="F152" s="143">
        <v>3</v>
      </c>
      <c r="G152" s="143">
        <v>80</v>
      </c>
      <c r="H152" s="143"/>
      <c r="I152" s="143"/>
      <c r="J152" s="143"/>
      <c r="K152" s="143">
        <v>380</v>
      </c>
      <c r="L152" s="143">
        <v>620</v>
      </c>
      <c r="M152" s="145"/>
      <c r="N152" s="142">
        <f t="shared" ref="N152" si="13">M152*L152</f>
        <v>0</v>
      </c>
    </row>
    <row r="153" spans="2:14" s="4" customFormat="1" ht="20.100000000000001" customHeight="1" x14ac:dyDescent="0.2">
      <c r="B153" s="71" t="s">
        <v>46</v>
      </c>
      <c r="C153" s="53"/>
      <c r="D153" s="54" t="s">
        <v>83</v>
      </c>
      <c r="E153" s="53"/>
      <c r="F153" s="163"/>
      <c r="G153" s="163"/>
      <c r="H153" s="163"/>
      <c r="I153" s="163"/>
      <c r="J153" s="163"/>
      <c r="K153" s="163"/>
      <c r="L153" s="163"/>
      <c r="M153" s="163"/>
      <c r="N153" s="164"/>
    </row>
    <row r="154" spans="2:14" ht="86.25" customHeight="1" x14ac:dyDescent="0.2">
      <c r="B154" s="39" t="s">
        <v>237</v>
      </c>
      <c r="C154" s="38" t="s">
        <v>640</v>
      </c>
      <c r="D154" s="42" t="s">
        <v>208</v>
      </c>
      <c r="E154" s="41" t="s">
        <v>67</v>
      </c>
      <c r="F154" s="143">
        <v>251.08</v>
      </c>
      <c r="G154" s="143"/>
      <c r="H154" s="143"/>
      <c r="I154" s="143"/>
      <c r="J154" s="143"/>
      <c r="K154" s="143"/>
      <c r="L154" s="143">
        <v>251.08</v>
      </c>
      <c r="M154" s="145"/>
      <c r="N154" s="142">
        <f t="shared" ref="N154" si="14">M154*L154</f>
        <v>0</v>
      </c>
    </row>
    <row r="155" spans="2:14" ht="27" customHeight="1" thickBot="1" x14ac:dyDescent="0.25">
      <c r="B155" s="60"/>
      <c r="C155" s="46"/>
      <c r="D155" s="47"/>
      <c r="E155" s="46"/>
      <c r="F155" s="147"/>
      <c r="G155" s="147"/>
      <c r="H155" s="147"/>
      <c r="I155" s="147"/>
      <c r="J155" s="147"/>
      <c r="K155" s="147"/>
      <c r="L155" s="147"/>
      <c r="M155" s="147" t="s">
        <v>148</v>
      </c>
      <c r="N155" s="148">
        <f>SUM(N152,N154)</f>
        <v>0</v>
      </c>
    </row>
    <row r="156" spans="2:14" s="23" customFormat="1" ht="25.5" customHeight="1" x14ac:dyDescent="0.2">
      <c r="B156" s="217" t="s">
        <v>47</v>
      </c>
      <c r="C156" s="12"/>
      <c r="D156" s="344" t="s">
        <v>262</v>
      </c>
      <c r="E156" s="12"/>
      <c r="F156" s="218"/>
      <c r="G156" s="218"/>
      <c r="H156" s="218"/>
      <c r="I156" s="218"/>
      <c r="J156" s="218"/>
      <c r="K156" s="218"/>
      <c r="L156" s="218"/>
      <c r="M156" s="218"/>
      <c r="N156" s="219"/>
    </row>
    <row r="157" spans="2:14" s="23" customFormat="1" ht="24" customHeight="1" x14ac:dyDescent="0.2">
      <c r="B157" s="220" t="s">
        <v>48</v>
      </c>
      <c r="C157" s="48"/>
      <c r="D157" s="55" t="s">
        <v>263</v>
      </c>
      <c r="E157" s="48"/>
      <c r="F157" s="175"/>
      <c r="G157" s="175"/>
      <c r="H157" s="175"/>
      <c r="I157" s="175"/>
      <c r="J157" s="221"/>
      <c r="K157" s="221"/>
      <c r="L157" s="175"/>
      <c r="M157" s="175"/>
      <c r="N157" s="222"/>
    </row>
    <row r="158" spans="2:14" s="23" customFormat="1" ht="56.25" customHeight="1" x14ac:dyDescent="0.2">
      <c r="B158" s="223" t="s">
        <v>3</v>
      </c>
      <c r="C158" s="38" t="s">
        <v>658</v>
      </c>
      <c r="D158" s="192" t="s">
        <v>276</v>
      </c>
      <c r="E158" s="38" t="s">
        <v>147</v>
      </c>
      <c r="F158" s="189">
        <v>4</v>
      </c>
      <c r="G158" s="189"/>
      <c r="H158" s="189"/>
      <c r="I158" s="189"/>
      <c r="J158" s="190"/>
      <c r="K158" s="190"/>
      <c r="L158" s="189">
        <v>4</v>
      </c>
      <c r="M158" s="145"/>
      <c r="N158" s="142">
        <f t="shared" ref="N158:N185" si="15">M158*L158</f>
        <v>0</v>
      </c>
    </row>
    <row r="159" spans="2:14" s="23" customFormat="1" ht="37.5" customHeight="1" x14ac:dyDescent="0.2">
      <c r="B159" s="223" t="s">
        <v>4</v>
      </c>
      <c r="C159" s="38" t="s">
        <v>663</v>
      </c>
      <c r="D159" s="192" t="s">
        <v>297</v>
      </c>
      <c r="E159" s="38" t="s">
        <v>147</v>
      </c>
      <c r="F159" s="225">
        <v>16</v>
      </c>
      <c r="G159" s="224"/>
      <c r="H159" s="189"/>
      <c r="I159" s="189"/>
      <c r="J159" s="190"/>
      <c r="K159" s="190"/>
      <c r="L159" s="189">
        <v>16</v>
      </c>
      <c r="M159" s="145"/>
      <c r="N159" s="142">
        <f t="shared" si="15"/>
        <v>0</v>
      </c>
    </row>
    <row r="160" spans="2:14" s="23" customFormat="1" ht="85.5" customHeight="1" x14ac:dyDescent="0.2">
      <c r="B160" s="223" t="s">
        <v>5</v>
      </c>
      <c r="C160" s="38" t="s">
        <v>560</v>
      </c>
      <c r="D160" s="192" t="s">
        <v>264</v>
      </c>
      <c r="E160" s="38" t="s">
        <v>59</v>
      </c>
      <c r="F160" s="189">
        <v>4</v>
      </c>
      <c r="G160" s="189">
        <v>35</v>
      </c>
      <c r="H160" s="189"/>
      <c r="I160" s="189"/>
      <c r="J160" s="190"/>
      <c r="K160" s="190"/>
      <c r="L160" s="189">
        <v>140</v>
      </c>
      <c r="M160" s="145"/>
      <c r="N160" s="142">
        <f t="shared" si="15"/>
        <v>0</v>
      </c>
    </row>
    <row r="161" spans="2:14" ht="46.5" customHeight="1" x14ac:dyDescent="0.2">
      <c r="B161" s="223" t="s">
        <v>6</v>
      </c>
      <c r="C161" s="38" t="s">
        <v>618</v>
      </c>
      <c r="D161" s="192" t="s">
        <v>265</v>
      </c>
      <c r="E161" s="38" t="s">
        <v>59</v>
      </c>
      <c r="F161" s="189">
        <v>4</v>
      </c>
      <c r="G161" s="189">
        <v>150</v>
      </c>
      <c r="H161" s="189"/>
      <c r="I161" s="189"/>
      <c r="J161" s="190"/>
      <c r="K161" s="190"/>
      <c r="L161" s="189">
        <v>600</v>
      </c>
      <c r="M161" s="145"/>
      <c r="N161" s="142">
        <f t="shared" si="15"/>
        <v>0</v>
      </c>
    </row>
    <row r="162" spans="2:14" ht="48" customHeight="1" x14ac:dyDescent="0.2">
      <c r="B162" s="223" t="s">
        <v>7</v>
      </c>
      <c r="C162" s="38" t="s">
        <v>619</v>
      </c>
      <c r="D162" s="192" t="s">
        <v>266</v>
      </c>
      <c r="E162" s="38" t="s">
        <v>59</v>
      </c>
      <c r="F162" s="189">
        <v>4</v>
      </c>
      <c r="G162" s="189">
        <v>305</v>
      </c>
      <c r="H162" s="189"/>
      <c r="I162" s="189"/>
      <c r="J162" s="190"/>
      <c r="K162" s="190"/>
      <c r="L162" s="189">
        <v>1220</v>
      </c>
      <c r="M162" s="145"/>
      <c r="N162" s="142">
        <f t="shared" si="15"/>
        <v>0</v>
      </c>
    </row>
    <row r="163" spans="2:14" ht="44.25" customHeight="1" x14ac:dyDescent="0.2">
      <c r="B163" s="223" t="s">
        <v>304</v>
      </c>
      <c r="C163" s="38" t="s">
        <v>631</v>
      </c>
      <c r="D163" s="192" t="s">
        <v>267</v>
      </c>
      <c r="E163" s="38" t="s">
        <v>59</v>
      </c>
      <c r="F163" s="189">
        <v>4</v>
      </c>
      <c r="G163" s="189">
        <v>75</v>
      </c>
      <c r="H163" s="189"/>
      <c r="I163" s="189"/>
      <c r="J163" s="190"/>
      <c r="K163" s="190"/>
      <c r="L163" s="189">
        <v>300</v>
      </c>
      <c r="M163" s="145"/>
      <c r="N163" s="142">
        <f t="shared" si="15"/>
        <v>0</v>
      </c>
    </row>
    <row r="164" spans="2:14" ht="36" customHeight="1" x14ac:dyDescent="0.2">
      <c r="B164" s="223" t="s">
        <v>305</v>
      </c>
      <c r="C164" s="38" t="s">
        <v>613</v>
      </c>
      <c r="D164" s="192" t="s">
        <v>268</v>
      </c>
      <c r="E164" s="38" t="s">
        <v>147</v>
      </c>
      <c r="F164" s="189">
        <v>4</v>
      </c>
      <c r="G164" s="189"/>
      <c r="H164" s="189"/>
      <c r="I164" s="189"/>
      <c r="J164" s="190"/>
      <c r="K164" s="190"/>
      <c r="L164" s="189">
        <v>4</v>
      </c>
      <c r="M164" s="145"/>
      <c r="N164" s="142">
        <f t="shared" si="15"/>
        <v>0</v>
      </c>
    </row>
    <row r="165" spans="2:14" ht="36" customHeight="1" x14ac:dyDescent="0.2">
      <c r="B165" s="223" t="s">
        <v>306</v>
      </c>
      <c r="C165" s="38" t="s">
        <v>664</v>
      </c>
      <c r="D165" s="192" t="s">
        <v>294</v>
      </c>
      <c r="E165" s="38" t="s">
        <v>147</v>
      </c>
      <c r="F165" s="189">
        <v>4</v>
      </c>
      <c r="G165" s="189"/>
      <c r="H165" s="189"/>
      <c r="I165" s="189"/>
      <c r="J165" s="190"/>
      <c r="K165" s="190"/>
      <c r="L165" s="189">
        <v>4</v>
      </c>
      <c r="M165" s="145"/>
      <c r="N165" s="142">
        <f t="shared" si="15"/>
        <v>0</v>
      </c>
    </row>
    <row r="166" spans="2:14" ht="36" customHeight="1" x14ac:dyDescent="0.2">
      <c r="B166" s="223" t="s">
        <v>307</v>
      </c>
      <c r="C166" s="38" t="s">
        <v>665</v>
      </c>
      <c r="D166" s="192" t="s">
        <v>295</v>
      </c>
      <c r="E166" s="38" t="s">
        <v>147</v>
      </c>
      <c r="F166" s="189">
        <v>4</v>
      </c>
      <c r="G166" s="189"/>
      <c r="H166" s="189"/>
      <c r="I166" s="189"/>
      <c r="J166" s="190"/>
      <c r="K166" s="190"/>
      <c r="L166" s="189">
        <v>4</v>
      </c>
      <c r="M166" s="145"/>
      <c r="N166" s="142">
        <f t="shared" si="15"/>
        <v>0</v>
      </c>
    </row>
    <row r="167" spans="2:14" ht="36" customHeight="1" x14ac:dyDescent="0.2">
      <c r="B167" s="223" t="s">
        <v>308</v>
      </c>
      <c r="C167" s="38" t="s">
        <v>666</v>
      </c>
      <c r="D167" s="192" t="s">
        <v>296</v>
      </c>
      <c r="E167" s="38" t="s">
        <v>147</v>
      </c>
      <c r="F167" s="189">
        <v>16</v>
      </c>
      <c r="G167" s="189"/>
      <c r="H167" s="189"/>
      <c r="I167" s="189"/>
      <c r="J167" s="190"/>
      <c r="K167" s="190"/>
      <c r="L167" s="189">
        <v>16</v>
      </c>
      <c r="M167" s="145"/>
      <c r="N167" s="142">
        <f t="shared" si="15"/>
        <v>0</v>
      </c>
    </row>
    <row r="168" spans="2:14" ht="66" customHeight="1" x14ac:dyDescent="0.2">
      <c r="B168" s="223" t="s">
        <v>309</v>
      </c>
      <c r="C168" s="40" t="s">
        <v>610</v>
      </c>
      <c r="D168" s="42" t="s">
        <v>211</v>
      </c>
      <c r="E168" s="38" t="s">
        <v>147</v>
      </c>
      <c r="F168" s="189">
        <v>1</v>
      </c>
      <c r="G168" s="189"/>
      <c r="H168" s="189"/>
      <c r="I168" s="189"/>
      <c r="J168" s="190"/>
      <c r="K168" s="190"/>
      <c r="L168" s="189">
        <v>1</v>
      </c>
      <c r="M168" s="145"/>
      <c r="N168" s="142">
        <f t="shared" si="15"/>
        <v>0</v>
      </c>
    </row>
    <row r="169" spans="2:14" s="233" customFormat="1" ht="19.5" customHeight="1" x14ac:dyDescent="0.2">
      <c r="B169" s="226" t="s">
        <v>29</v>
      </c>
      <c r="C169" s="227"/>
      <c r="D169" s="228" t="s">
        <v>269</v>
      </c>
      <c r="E169" s="227"/>
      <c r="F169" s="229"/>
      <c r="G169" s="230"/>
      <c r="H169" s="230"/>
      <c r="I169" s="230"/>
      <c r="J169" s="230"/>
      <c r="K169" s="231"/>
      <c r="L169" s="232"/>
      <c r="M169" s="230"/>
      <c r="N169" s="142">
        <f t="shared" si="15"/>
        <v>0</v>
      </c>
    </row>
    <row r="170" spans="2:14" s="79" customFormat="1" ht="76.5" x14ac:dyDescent="0.2">
      <c r="B170" s="234" t="s">
        <v>8</v>
      </c>
      <c r="C170" s="235" t="s">
        <v>572</v>
      </c>
      <c r="D170" s="236" t="s">
        <v>270</v>
      </c>
      <c r="E170" s="237" t="s">
        <v>69</v>
      </c>
      <c r="F170" s="238">
        <v>10</v>
      </c>
      <c r="G170" s="239">
        <v>0.5</v>
      </c>
      <c r="H170" s="239">
        <v>0.5</v>
      </c>
      <c r="I170" s="239">
        <v>7.0000000000000007E-2</v>
      </c>
      <c r="J170" s="239"/>
      <c r="K170" s="240"/>
      <c r="L170" s="238">
        <v>0.17500000000000002</v>
      </c>
      <c r="M170" s="145"/>
      <c r="N170" s="142">
        <f t="shared" si="15"/>
        <v>0</v>
      </c>
    </row>
    <row r="171" spans="2:14" s="79" customFormat="1" ht="75.75" customHeight="1" x14ac:dyDescent="0.2">
      <c r="B171" s="234" t="s">
        <v>9</v>
      </c>
      <c r="C171" s="235" t="s">
        <v>572</v>
      </c>
      <c r="D171" s="236" t="s">
        <v>271</v>
      </c>
      <c r="E171" s="241" t="s">
        <v>80</v>
      </c>
      <c r="F171" s="242">
        <v>10</v>
      </c>
      <c r="G171" s="242">
        <v>2</v>
      </c>
      <c r="H171" s="242">
        <v>0.4</v>
      </c>
      <c r="I171" s="242">
        <v>0.08</v>
      </c>
      <c r="J171" s="242"/>
      <c r="K171" s="242"/>
      <c r="L171" s="242">
        <v>0.64</v>
      </c>
      <c r="M171" s="145"/>
      <c r="N171" s="142">
        <f t="shared" si="15"/>
        <v>0</v>
      </c>
    </row>
    <row r="172" spans="2:14" s="79" customFormat="1" ht="51" x14ac:dyDescent="0.2">
      <c r="B172" s="234" t="s">
        <v>10</v>
      </c>
      <c r="C172" s="241" t="s">
        <v>577</v>
      </c>
      <c r="D172" s="236" t="s">
        <v>298</v>
      </c>
      <c r="E172" s="241" t="s">
        <v>69</v>
      </c>
      <c r="F172" s="238">
        <v>10</v>
      </c>
      <c r="G172" s="243">
        <v>0.5</v>
      </c>
      <c r="H172" s="243">
        <v>0.5</v>
      </c>
      <c r="I172" s="243">
        <v>0.08</v>
      </c>
      <c r="J172" s="243"/>
      <c r="K172" s="240"/>
      <c r="L172" s="238">
        <v>0.2</v>
      </c>
      <c r="M172" s="145"/>
      <c r="N172" s="142">
        <f t="shared" si="15"/>
        <v>0</v>
      </c>
    </row>
    <row r="173" spans="2:14" ht="25.5" customHeight="1" x14ac:dyDescent="0.2">
      <c r="B173" s="220">
        <v>4</v>
      </c>
      <c r="C173" s="48"/>
      <c r="D173" s="55" t="s">
        <v>273</v>
      </c>
      <c r="E173" s="48"/>
      <c r="F173" s="175"/>
      <c r="G173" s="175"/>
      <c r="H173" s="175"/>
      <c r="I173" s="175"/>
      <c r="J173" s="221"/>
      <c r="K173" s="221"/>
      <c r="L173" s="175"/>
      <c r="M173" s="175"/>
      <c r="N173" s="142">
        <f t="shared" si="15"/>
        <v>0</v>
      </c>
    </row>
    <row r="174" spans="2:14" ht="70.5" customHeight="1" x14ac:dyDescent="0.2">
      <c r="B174" s="220" t="s">
        <v>11</v>
      </c>
      <c r="C174" s="41" t="s">
        <v>662</v>
      </c>
      <c r="D174" s="62" t="s">
        <v>274</v>
      </c>
      <c r="E174" s="52" t="s">
        <v>147</v>
      </c>
      <c r="F174" s="225">
        <v>10</v>
      </c>
      <c r="G174" s="189"/>
      <c r="H174" s="189"/>
      <c r="I174" s="189"/>
      <c r="J174" s="190"/>
      <c r="K174" s="190"/>
      <c r="L174" s="189">
        <v>10</v>
      </c>
      <c r="M174" s="145"/>
      <c r="N174" s="142">
        <f t="shared" si="15"/>
        <v>0</v>
      </c>
    </row>
    <row r="175" spans="2:14" ht="69.75" customHeight="1" x14ac:dyDescent="0.2">
      <c r="B175" s="220" t="s">
        <v>310</v>
      </c>
      <c r="C175" s="40" t="s">
        <v>610</v>
      </c>
      <c r="D175" s="42" t="s">
        <v>211</v>
      </c>
      <c r="E175" s="38" t="s">
        <v>147</v>
      </c>
      <c r="F175" s="189">
        <v>1</v>
      </c>
      <c r="G175" s="189"/>
      <c r="H175" s="189"/>
      <c r="I175" s="189"/>
      <c r="J175" s="190"/>
      <c r="K175" s="190"/>
      <c r="L175" s="189">
        <v>1</v>
      </c>
      <c r="M175" s="145"/>
      <c r="N175" s="142">
        <f t="shared" si="15"/>
        <v>0</v>
      </c>
    </row>
    <row r="176" spans="2:14" s="23" customFormat="1" ht="33.75" customHeight="1" x14ac:dyDescent="0.2">
      <c r="B176" s="220" t="s">
        <v>311</v>
      </c>
      <c r="C176" s="38" t="s">
        <v>613</v>
      </c>
      <c r="D176" s="192" t="s">
        <v>268</v>
      </c>
      <c r="E176" s="38" t="s">
        <v>147</v>
      </c>
      <c r="F176" s="225">
        <v>10</v>
      </c>
      <c r="G176" s="189"/>
      <c r="H176" s="189"/>
      <c r="I176" s="189"/>
      <c r="J176" s="190"/>
      <c r="K176" s="190"/>
      <c r="L176" s="189">
        <v>10</v>
      </c>
      <c r="M176" s="145"/>
      <c r="N176" s="142">
        <f t="shared" si="15"/>
        <v>0</v>
      </c>
    </row>
    <row r="177" spans="1:14" s="23" customFormat="1" ht="25.5" customHeight="1" x14ac:dyDescent="0.2">
      <c r="B177" s="220" t="s">
        <v>312</v>
      </c>
      <c r="C177" s="38" t="s">
        <v>664</v>
      </c>
      <c r="D177" s="192" t="s">
        <v>294</v>
      </c>
      <c r="E177" s="38" t="s">
        <v>147</v>
      </c>
      <c r="F177" s="189">
        <v>10</v>
      </c>
      <c r="G177" s="189"/>
      <c r="H177" s="189"/>
      <c r="I177" s="189"/>
      <c r="J177" s="190"/>
      <c r="K177" s="190"/>
      <c r="L177" s="189">
        <v>10</v>
      </c>
      <c r="M177" s="145"/>
      <c r="N177" s="142">
        <f t="shared" si="15"/>
        <v>0</v>
      </c>
    </row>
    <row r="178" spans="1:14" s="23" customFormat="1" ht="25.5" customHeight="1" x14ac:dyDescent="0.2">
      <c r="B178" s="220" t="s">
        <v>313</v>
      </c>
      <c r="C178" s="38" t="s">
        <v>665</v>
      </c>
      <c r="D178" s="192" t="s">
        <v>295</v>
      </c>
      <c r="E178" s="38" t="s">
        <v>147</v>
      </c>
      <c r="F178" s="189">
        <v>10</v>
      </c>
      <c r="G178" s="189"/>
      <c r="H178" s="189"/>
      <c r="I178" s="189"/>
      <c r="J178" s="190"/>
      <c r="K178" s="190"/>
      <c r="L178" s="189">
        <v>10</v>
      </c>
      <c r="M178" s="145"/>
      <c r="N178" s="142">
        <f t="shared" si="15"/>
        <v>0</v>
      </c>
    </row>
    <row r="179" spans="1:14" s="23" customFormat="1" ht="45.75" customHeight="1" x14ac:dyDescent="0.2">
      <c r="B179" s="220" t="s">
        <v>314</v>
      </c>
      <c r="C179" s="38" t="s">
        <v>631</v>
      </c>
      <c r="D179" s="192" t="s">
        <v>267</v>
      </c>
      <c r="E179" s="38" t="s">
        <v>59</v>
      </c>
      <c r="F179" s="189">
        <v>90</v>
      </c>
      <c r="G179" s="189"/>
      <c r="H179" s="189"/>
      <c r="I179" s="189"/>
      <c r="J179" s="190"/>
      <c r="K179" s="190"/>
      <c r="L179" s="189">
        <v>90</v>
      </c>
      <c r="M179" s="145"/>
      <c r="N179" s="142">
        <f t="shared" si="15"/>
        <v>0</v>
      </c>
    </row>
    <row r="180" spans="1:14" s="23" customFormat="1" ht="85.5" customHeight="1" x14ac:dyDescent="0.2">
      <c r="B180" s="220" t="s">
        <v>315</v>
      </c>
      <c r="C180" s="38" t="s">
        <v>560</v>
      </c>
      <c r="D180" s="192" t="s">
        <v>264</v>
      </c>
      <c r="E180" s="38" t="s">
        <v>59</v>
      </c>
      <c r="F180" s="189">
        <v>10</v>
      </c>
      <c r="G180" s="189">
        <v>79</v>
      </c>
      <c r="H180" s="189"/>
      <c r="I180" s="189"/>
      <c r="J180" s="190"/>
      <c r="K180" s="190"/>
      <c r="L180" s="189">
        <v>790</v>
      </c>
      <c r="M180" s="145"/>
      <c r="N180" s="142">
        <f t="shared" si="15"/>
        <v>0</v>
      </c>
    </row>
    <row r="181" spans="1:14" s="23" customFormat="1" ht="54.75" customHeight="1" x14ac:dyDescent="0.2">
      <c r="B181" s="220" t="s">
        <v>316</v>
      </c>
      <c r="C181" s="38" t="s">
        <v>616</v>
      </c>
      <c r="D181" s="55" t="s">
        <v>275</v>
      </c>
      <c r="E181" s="38" t="s">
        <v>59</v>
      </c>
      <c r="F181" s="189">
        <v>10</v>
      </c>
      <c r="G181" s="189">
        <v>60</v>
      </c>
      <c r="H181" s="189"/>
      <c r="I181" s="189"/>
      <c r="J181" s="190"/>
      <c r="K181" s="190"/>
      <c r="L181" s="189">
        <v>600</v>
      </c>
      <c r="M181" s="145"/>
      <c r="N181" s="142">
        <f t="shared" si="15"/>
        <v>0</v>
      </c>
    </row>
    <row r="182" spans="1:14" s="233" customFormat="1" ht="19.5" customHeight="1" x14ac:dyDescent="0.2">
      <c r="B182" s="226" t="s">
        <v>30</v>
      </c>
      <c r="C182" s="227"/>
      <c r="D182" s="228" t="s">
        <v>269</v>
      </c>
      <c r="E182" s="227"/>
      <c r="F182" s="229"/>
      <c r="G182" s="230"/>
      <c r="H182" s="230"/>
      <c r="I182" s="230"/>
      <c r="J182" s="230"/>
      <c r="K182" s="231"/>
      <c r="L182" s="232"/>
      <c r="M182" s="230"/>
      <c r="N182" s="142">
        <f t="shared" si="15"/>
        <v>0</v>
      </c>
    </row>
    <row r="183" spans="1:14" s="79" customFormat="1" ht="76.5" x14ac:dyDescent="0.2">
      <c r="B183" s="234" t="s">
        <v>12</v>
      </c>
      <c r="C183" s="235" t="s">
        <v>572</v>
      </c>
      <c r="D183" s="236" t="s">
        <v>270</v>
      </c>
      <c r="E183" s="237" t="s">
        <v>69</v>
      </c>
      <c r="F183" s="238">
        <v>10</v>
      </c>
      <c r="G183" s="239">
        <v>0.5</v>
      </c>
      <c r="H183" s="239">
        <v>0.5</v>
      </c>
      <c r="I183" s="239">
        <v>7.0000000000000007E-2</v>
      </c>
      <c r="J183" s="239"/>
      <c r="K183" s="240"/>
      <c r="L183" s="238">
        <v>0.17500000000000002</v>
      </c>
      <c r="M183" s="145"/>
      <c r="N183" s="142">
        <f t="shared" si="15"/>
        <v>0</v>
      </c>
    </row>
    <row r="184" spans="1:14" s="79" customFormat="1" ht="75.75" customHeight="1" x14ac:dyDescent="0.2">
      <c r="B184" s="234" t="s">
        <v>317</v>
      </c>
      <c r="C184" s="235" t="s">
        <v>572</v>
      </c>
      <c r="D184" s="236" t="s">
        <v>271</v>
      </c>
      <c r="E184" s="241" t="s">
        <v>80</v>
      </c>
      <c r="F184" s="242">
        <v>10</v>
      </c>
      <c r="G184" s="242">
        <v>2</v>
      </c>
      <c r="H184" s="242">
        <v>0.4</v>
      </c>
      <c r="I184" s="242">
        <v>0.08</v>
      </c>
      <c r="J184" s="242"/>
      <c r="K184" s="242"/>
      <c r="L184" s="242">
        <v>0.64</v>
      </c>
      <c r="M184" s="145"/>
      <c r="N184" s="142">
        <f t="shared" si="15"/>
        <v>0</v>
      </c>
    </row>
    <row r="185" spans="1:14" s="79" customFormat="1" ht="51" x14ac:dyDescent="0.2">
      <c r="B185" s="234" t="s">
        <v>318</v>
      </c>
      <c r="C185" s="241" t="s">
        <v>577</v>
      </c>
      <c r="D185" s="236" t="s">
        <v>272</v>
      </c>
      <c r="E185" s="241" t="s">
        <v>69</v>
      </c>
      <c r="F185" s="238">
        <v>10</v>
      </c>
      <c r="G185" s="243">
        <v>0.5</v>
      </c>
      <c r="H185" s="243">
        <v>0.5</v>
      </c>
      <c r="I185" s="243">
        <v>0.08</v>
      </c>
      <c r="J185" s="243"/>
      <c r="K185" s="240"/>
      <c r="L185" s="238">
        <v>0.2</v>
      </c>
      <c r="M185" s="145"/>
      <c r="N185" s="142">
        <f t="shared" si="15"/>
        <v>0</v>
      </c>
    </row>
    <row r="186" spans="1:14" s="23" customFormat="1" ht="21" customHeight="1" thickBot="1" x14ac:dyDescent="0.25">
      <c r="B186" s="244"/>
      <c r="C186" s="194"/>
      <c r="D186" s="195"/>
      <c r="E186" s="194"/>
      <c r="F186" s="196"/>
      <c r="G186" s="196"/>
      <c r="H186" s="196"/>
      <c r="I186" s="196"/>
      <c r="J186" s="196"/>
      <c r="K186" s="196"/>
      <c r="L186" s="196"/>
      <c r="M186" s="197" t="s">
        <v>148</v>
      </c>
      <c r="N186" s="198">
        <f>SUM(N183:N185,N178:N181,N174:N177,N170:N172,N166:N168,N160:N165,N158:N159)</f>
        <v>0</v>
      </c>
    </row>
    <row r="187" spans="1:14" s="380" customFormat="1" ht="24.95" customHeight="1" thickBot="1" x14ac:dyDescent="0.25">
      <c r="A187" s="390"/>
      <c r="B187" s="199"/>
      <c r="C187" s="15"/>
      <c r="D187" s="200"/>
      <c r="E187" s="15"/>
      <c r="F187" s="152"/>
      <c r="G187" s="152"/>
      <c r="H187" s="152"/>
      <c r="I187" s="152"/>
      <c r="J187" s="152"/>
      <c r="K187" s="152"/>
      <c r="L187" s="152"/>
      <c r="M187" s="152"/>
      <c r="N187" s="187"/>
    </row>
    <row r="188" spans="1:14" s="23" customFormat="1" ht="24" customHeight="1" x14ac:dyDescent="0.2">
      <c r="B188" s="32" t="s">
        <v>49</v>
      </c>
      <c r="C188" s="33"/>
      <c r="D188" s="341" t="s">
        <v>525</v>
      </c>
      <c r="E188" s="34"/>
      <c r="F188" s="34"/>
      <c r="G188" s="188"/>
      <c r="H188" s="34"/>
      <c r="I188" s="34"/>
      <c r="J188" s="34"/>
      <c r="K188" s="34"/>
      <c r="L188" s="34"/>
      <c r="M188" s="34"/>
      <c r="N188" s="35"/>
    </row>
    <row r="189" spans="1:14" s="23" customFormat="1" ht="63.75" customHeight="1" x14ac:dyDescent="0.2">
      <c r="B189" s="39" t="s">
        <v>50</v>
      </c>
      <c r="C189" s="41" t="s">
        <v>564</v>
      </c>
      <c r="D189" s="62" t="s">
        <v>32</v>
      </c>
      <c r="E189" s="41" t="s">
        <v>147</v>
      </c>
      <c r="F189" s="189">
        <v>10</v>
      </c>
      <c r="G189" s="190"/>
      <c r="H189" s="190"/>
      <c r="I189" s="190"/>
      <c r="J189" s="190"/>
      <c r="K189" s="190"/>
      <c r="L189" s="191">
        <v>10</v>
      </c>
      <c r="M189" s="145"/>
      <c r="N189" s="142">
        <f t="shared" ref="N189:N200" si="16">M189*L189</f>
        <v>0</v>
      </c>
    </row>
    <row r="190" spans="1:14" s="23" customFormat="1" ht="153" x14ac:dyDescent="0.2">
      <c r="B190" s="39" t="s">
        <v>13</v>
      </c>
      <c r="C190" s="40" t="s">
        <v>683</v>
      </c>
      <c r="D190" s="62" t="s">
        <v>682</v>
      </c>
      <c r="E190" s="41" t="s">
        <v>147</v>
      </c>
      <c r="F190" s="189">
        <v>5</v>
      </c>
      <c r="G190" s="190"/>
      <c r="H190" s="190"/>
      <c r="I190" s="190"/>
      <c r="J190" s="190"/>
      <c r="K190" s="190"/>
      <c r="L190" s="191">
        <v>5</v>
      </c>
      <c r="M190" s="145"/>
      <c r="N190" s="142">
        <f t="shared" si="16"/>
        <v>0</v>
      </c>
    </row>
    <row r="191" spans="1:14" s="23" customFormat="1" ht="47.25" customHeight="1" x14ac:dyDescent="0.2">
      <c r="B191" s="39" t="s">
        <v>14</v>
      </c>
      <c r="C191" s="41" t="s">
        <v>565</v>
      </c>
      <c r="D191" s="62" t="s">
        <v>428</v>
      </c>
      <c r="E191" s="41" t="s">
        <v>147</v>
      </c>
      <c r="F191" s="189">
        <v>50</v>
      </c>
      <c r="G191" s="190"/>
      <c r="H191" s="190"/>
      <c r="I191" s="190"/>
      <c r="J191" s="190"/>
      <c r="K191" s="190"/>
      <c r="L191" s="191">
        <v>50</v>
      </c>
      <c r="M191" s="145"/>
      <c r="N191" s="142">
        <f t="shared" si="16"/>
        <v>0</v>
      </c>
    </row>
    <row r="192" spans="1:14" s="23" customFormat="1" ht="47.25" customHeight="1" x14ac:dyDescent="0.2">
      <c r="B192" s="39" t="s">
        <v>15</v>
      </c>
      <c r="C192" s="41" t="s">
        <v>566</v>
      </c>
      <c r="D192" s="62" t="s">
        <v>260</v>
      </c>
      <c r="E192" s="41" t="s">
        <v>147</v>
      </c>
      <c r="F192" s="189">
        <v>50</v>
      </c>
      <c r="G192" s="190"/>
      <c r="H192" s="190"/>
      <c r="I192" s="190"/>
      <c r="J192" s="190"/>
      <c r="K192" s="190"/>
      <c r="L192" s="191">
        <v>50</v>
      </c>
      <c r="M192" s="145"/>
      <c r="N192" s="142">
        <f t="shared" si="16"/>
        <v>0</v>
      </c>
    </row>
    <row r="193" spans="2:14" s="23" customFormat="1" ht="28.5" customHeight="1" x14ac:dyDescent="0.2">
      <c r="B193" s="39" t="s">
        <v>16</v>
      </c>
      <c r="C193" s="41" t="s">
        <v>567</v>
      </c>
      <c r="D193" s="42" t="s">
        <v>33</v>
      </c>
      <c r="E193" s="41" t="s">
        <v>80</v>
      </c>
      <c r="F193" s="189">
        <v>80</v>
      </c>
      <c r="G193" s="189"/>
      <c r="H193" s="189"/>
      <c r="I193" s="189">
        <v>0.1</v>
      </c>
      <c r="J193" s="189"/>
      <c r="K193" s="189"/>
      <c r="L193" s="191">
        <v>2.37</v>
      </c>
      <c r="M193" s="145"/>
      <c r="N193" s="142">
        <f t="shared" si="16"/>
        <v>0</v>
      </c>
    </row>
    <row r="194" spans="2:14" s="23" customFormat="1" ht="28.5" customHeight="1" x14ac:dyDescent="0.2">
      <c r="B194" s="39" t="s">
        <v>17</v>
      </c>
      <c r="C194" s="41" t="s">
        <v>661</v>
      </c>
      <c r="D194" s="42" t="s">
        <v>34</v>
      </c>
      <c r="E194" s="41" t="s">
        <v>80</v>
      </c>
      <c r="F194" s="189">
        <v>80</v>
      </c>
      <c r="G194" s="189"/>
      <c r="H194" s="189"/>
      <c r="I194" s="189">
        <v>0.2</v>
      </c>
      <c r="J194" s="189"/>
      <c r="K194" s="189"/>
      <c r="L194" s="191">
        <v>4.75</v>
      </c>
      <c r="M194" s="145"/>
      <c r="N194" s="142">
        <f t="shared" si="16"/>
        <v>0</v>
      </c>
    </row>
    <row r="195" spans="2:14" s="23" customFormat="1" ht="43.5" customHeight="1" x14ac:dyDescent="0.2">
      <c r="B195" s="39" t="s">
        <v>18</v>
      </c>
      <c r="C195" s="38" t="s">
        <v>562</v>
      </c>
      <c r="D195" s="192" t="s">
        <v>35</v>
      </c>
      <c r="E195" s="38" t="s">
        <v>228</v>
      </c>
      <c r="F195" s="189">
        <v>80</v>
      </c>
      <c r="G195" s="190"/>
      <c r="H195" s="190"/>
      <c r="I195" s="190"/>
      <c r="J195" s="190"/>
      <c r="K195" s="190"/>
      <c r="L195" s="191">
        <v>80</v>
      </c>
      <c r="M195" s="145"/>
      <c r="N195" s="142">
        <f t="shared" si="16"/>
        <v>0</v>
      </c>
    </row>
    <row r="196" spans="2:14" s="23" customFormat="1" ht="89.25" x14ac:dyDescent="0.2">
      <c r="B196" s="39" t="s">
        <v>513</v>
      </c>
      <c r="C196" s="41" t="s">
        <v>563</v>
      </c>
      <c r="D196" s="284" t="s">
        <v>512</v>
      </c>
      <c r="E196" s="38" t="s">
        <v>228</v>
      </c>
      <c r="F196" s="189">
        <v>45</v>
      </c>
      <c r="G196" s="190"/>
      <c r="H196" s="190"/>
      <c r="I196" s="190"/>
      <c r="J196" s="190"/>
      <c r="K196" s="190"/>
      <c r="L196" s="191">
        <v>45</v>
      </c>
      <c r="M196" s="145"/>
      <c r="N196" s="142">
        <f t="shared" si="16"/>
        <v>0</v>
      </c>
    </row>
    <row r="197" spans="2:14" s="23" customFormat="1" ht="76.5" x14ac:dyDescent="0.2">
      <c r="B197" s="39" t="s">
        <v>514</v>
      </c>
      <c r="C197" s="41" t="s">
        <v>571</v>
      </c>
      <c r="D197" s="284" t="s">
        <v>521</v>
      </c>
      <c r="E197" s="38" t="s">
        <v>147</v>
      </c>
      <c r="F197" s="189">
        <v>1</v>
      </c>
      <c r="G197" s="190"/>
      <c r="H197" s="190"/>
      <c r="I197" s="190"/>
      <c r="J197" s="190"/>
      <c r="K197" s="190"/>
      <c r="L197" s="191">
        <v>1</v>
      </c>
      <c r="M197" s="145"/>
      <c r="N197" s="142">
        <f t="shared" si="16"/>
        <v>0</v>
      </c>
    </row>
    <row r="198" spans="2:14" s="23" customFormat="1" ht="76.5" x14ac:dyDescent="0.2">
      <c r="B198" s="39" t="s">
        <v>523</v>
      </c>
      <c r="C198" s="41" t="s">
        <v>569</v>
      </c>
      <c r="D198" s="284" t="s">
        <v>530</v>
      </c>
      <c r="E198" s="41" t="s">
        <v>147</v>
      </c>
      <c r="F198" s="189">
        <v>10</v>
      </c>
      <c r="G198" s="189"/>
      <c r="H198" s="189"/>
      <c r="I198" s="189"/>
      <c r="J198" s="190"/>
      <c r="K198" s="190"/>
      <c r="L198" s="191">
        <v>3</v>
      </c>
      <c r="M198" s="145"/>
      <c r="N198" s="142">
        <f t="shared" si="16"/>
        <v>0</v>
      </c>
    </row>
    <row r="199" spans="2:14" s="23" customFormat="1" ht="73.900000000000006" customHeight="1" x14ac:dyDescent="0.2">
      <c r="B199" s="39" t="s">
        <v>524</v>
      </c>
      <c r="C199" s="41" t="s">
        <v>568</v>
      </c>
      <c r="D199" s="284" t="s">
        <v>531</v>
      </c>
      <c r="E199" s="41" t="s">
        <v>147</v>
      </c>
      <c r="F199" s="189">
        <v>5</v>
      </c>
      <c r="G199" s="189"/>
      <c r="H199" s="189"/>
      <c r="I199" s="189"/>
      <c r="J199" s="190"/>
      <c r="K199" s="190"/>
      <c r="L199" s="191">
        <v>5</v>
      </c>
      <c r="M199" s="145"/>
      <c r="N199" s="142">
        <f t="shared" si="16"/>
        <v>0</v>
      </c>
    </row>
    <row r="200" spans="2:14" s="23" customFormat="1" ht="119.45" customHeight="1" x14ac:dyDescent="0.2">
      <c r="B200" s="39" t="s">
        <v>532</v>
      </c>
      <c r="C200" s="41" t="s">
        <v>570</v>
      </c>
      <c r="D200" s="284" t="s">
        <v>522</v>
      </c>
      <c r="E200" s="38" t="s">
        <v>147</v>
      </c>
      <c r="F200" s="189">
        <v>1</v>
      </c>
      <c r="G200" s="190"/>
      <c r="H200" s="190"/>
      <c r="I200" s="190"/>
      <c r="J200" s="190"/>
      <c r="K200" s="190"/>
      <c r="L200" s="191">
        <v>1</v>
      </c>
      <c r="M200" s="145"/>
      <c r="N200" s="142">
        <f t="shared" si="16"/>
        <v>0</v>
      </c>
    </row>
    <row r="201" spans="2:14" s="23" customFormat="1" ht="20.100000000000001" customHeight="1" thickBot="1" x14ac:dyDescent="0.25">
      <c r="B201" s="193"/>
      <c r="C201" s="194"/>
      <c r="D201" s="195"/>
      <c r="E201" s="194"/>
      <c r="F201" s="196"/>
      <c r="G201" s="196"/>
      <c r="H201" s="196"/>
      <c r="I201" s="196"/>
      <c r="J201" s="196"/>
      <c r="K201" s="196"/>
      <c r="L201" s="196"/>
      <c r="M201" s="197" t="s">
        <v>148</v>
      </c>
      <c r="N201" s="198">
        <f>SUM(N189:N200)</f>
        <v>0</v>
      </c>
    </row>
    <row r="202" spans="2:14" s="23" customFormat="1" ht="20.100000000000001" customHeight="1" thickBot="1" x14ac:dyDescent="0.25">
      <c r="B202" s="199"/>
      <c r="C202" s="15"/>
      <c r="D202" s="20"/>
      <c r="E202" s="15"/>
      <c r="F202" s="178"/>
      <c r="G202" s="178"/>
      <c r="H202" s="178"/>
      <c r="I202" s="178"/>
      <c r="J202" s="178"/>
      <c r="K202" s="178"/>
      <c r="L202" s="178"/>
      <c r="M202" s="178"/>
      <c r="N202" s="202"/>
    </row>
    <row r="203" spans="2:14" s="23" customFormat="1" ht="24" customHeight="1" x14ac:dyDescent="0.2">
      <c r="B203" s="32" t="s">
        <v>51</v>
      </c>
      <c r="C203" s="33"/>
      <c r="D203" s="341" t="s">
        <v>508</v>
      </c>
      <c r="E203" s="34"/>
      <c r="F203" s="34"/>
      <c r="G203" s="188"/>
      <c r="H203" s="34"/>
      <c r="I203" s="34"/>
      <c r="J203" s="34"/>
      <c r="K203" s="34"/>
      <c r="L203" s="34"/>
      <c r="M203" s="34"/>
      <c r="N203" s="35"/>
    </row>
    <row r="204" spans="2:14" s="23" customFormat="1" ht="63.75" customHeight="1" x14ac:dyDescent="0.2">
      <c r="B204" s="39" t="s">
        <v>52</v>
      </c>
      <c r="C204" s="299" t="s">
        <v>633</v>
      </c>
      <c r="D204" s="300" t="s">
        <v>503</v>
      </c>
      <c r="E204" s="301" t="s">
        <v>59</v>
      </c>
      <c r="F204" s="302">
        <v>71</v>
      </c>
      <c r="G204" s="302">
        <v>2.7</v>
      </c>
      <c r="H204" s="302"/>
      <c r="I204" s="302"/>
      <c r="J204" s="302"/>
      <c r="K204" s="302"/>
      <c r="L204" s="302">
        <v>191.70000000000002</v>
      </c>
      <c r="M204" s="145"/>
      <c r="N204" s="142">
        <f t="shared" ref="N204:N207" si="17">M204*L204</f>
        <v>0</v>
      </c>
    </row>
    <row r="205" spans="2:14" s="23" customFormat="1" ht="63.75" customHeight="1" x14ac:dyDescent="0.2">
      <c r="B205" s="39" t="s">
        <v>506</v>
      </c>
      <c r="C205" s="299" t="s">
        <v>634</v>
      </c>
      <c r="D205" s="300" t="s">
        <v>504</v>
      </c>
      <c r="E205" s="301" t="s">
        <v>59</v>
      </c>
      <c r="F205" s="302">
        <v>84</v>
      </c>
      <c r="G205" s="302"/>
      <c r="H205" s="302"/>
      <c r="I205" s="302"/>
      <c r="J205" s="302"/>
      <c r="K205" s="302"/>
      <c r="L205" s="302">
        <v>84</v>
      </c>
      <c r="M205" s="145"/>
      <c r="N205" s="142">
        <f t="shared" si="17"/>
        <v>0</v>
      </c>
    </row>
    <row r="206" spans="2:14" s="23" customFormat="1" ht="63.75" customHeight="1" x14ac:dyDescent="0.2">
      <c r="B206" s="39" t="s">
        <v>507</v>
      </c>
      <c r="C206" s="299" t="s">
        <v>635</v>
      </c>
      <c r="D206" s="48" t="s">
        <v>505</v>
      </c>
      <c r="E206" s="301" t="s">
        <v>59</v>
      </c>
      <c r="F206" s="303">
        <v>30</v>
      </c>
      <c r="G206" s="302">
        <v>2.4</v>
      </c>
      <c r="H206" s="302"/>
      <c r="I206" s="302"/>
      <c r="J206" s="302"/>
      <c r="K206" s="302"/>
      <c r="L206" s="302">
        <v>72</v>
      </c>
      <c r="M206" s="145"/>
      <c r="N206" s="142">
        <f t="shared" si="17"/>
        <v>0</v>
      </c>
    </row>
    <row r="207" spans="2:14" s="23" customFormat="1" ht="76.5" x14ac:dyDescent="0.2">
      <c r="B207" s="39" t="s">
        <v>511</v>
      </c>
      <c r="C207" s="41" t="s">
        <v>598</v>
      </c>
      <c r="D207" s="284" t="s">
        <v>509</v>
      </c>
      <c r="E207" s="301" t="s">
        <v>510</v>
      </c>
      <c r="F207" s="303">
        <v>295</v>
      </c>
      <c r="G207" s="302"/>
      <c r="H207" s="302"/>
      <c r="I207" s="302"/>
      <c r="J207" s="302"/>
      <c r="K207" s="302"/>
      <c r="L207" s="302">
        <v>295</v>
      </c>
      <c r="M207" s="145"/>
      <c r="N207" s="142">
        <f t="shared" si="17"/>
        <v>0</v>
      </c>
    </row>
    <row r="208" spans="2:14" s="23" customFormat="1" ht="20.100000000000001" customHeight="1" thickBot="1" x14ac:dyDescent="0.25">
      <c r="B208" s="193"/>
      <c r="C208" s="194"/>
      <c r="D208" s="195"/>
      <c r="E208" s="194"/>
      <c r="F208" s="196"/>
      <c r="G208" s="196"/>
      <c r="H208" s="196"/>
      <c r="I208" s="196"/>
      <c r="J208" s="196"/>
      <c r="K208" s="196"/>
      <c r="L208" s="196" t="s">
        <v>668</v>
      </c>
      <c r="M208" s="197" t="s">
        <v>148</v>
      </c>
      <c r="N208" s="198">
        <f>SUM(N204:N207)</f>
        <v>0</v>
      </c>
    </row>
    <row r="209" spans="2:14" s="23" customFormat="1" ht="20.100000000000001" customHeight="1" thickBot="1" x14ac:dyDescent="0.25">
      <c r="B209" s="199"/>
      <c r="C209" s="15"/>
      <c r="D209" s="20"/>
      <c r="E209" s="15"/>
      <c r="F209" s="178"/>
      <c r="G209" s="178"/>
      <c r="H209" s="178"/>
      <c r="I209" s="178"/>
      <c r="J209" s="178"/>
      <c r="K209" s="178"/>
      <c r="L209" s="178"/>
      <c r="M209" s="178"/>
      <c r="N209" s="202"/>
    </row>
    <row r="210" spans="2:14" ht="24" customHeight="1" thickBot="1" x14ac:dyDescent="0.25">
      <c r="B210" s="32" t="s">
        <v>19</v>
      </c>
      <c r="C210" s="33"/>
      <c r="D210" s="341" t="s">
        <v>518</v>
      </c>
      <c r="E210" s="34"/>
      <c r="F210" s="34"/>
      <c r="G210" s="188"/>
      <c r="H210" s="34"/>
      <c r="I210" s="34"/>
      <c r="J210" s="34"/>
      <c r="K210" s="34"/>
      <c r="L210" s="34"/>
      <c r="M210" s="34"/>
      <c r="N210" s="35"/>
    </row>
    <row r="211" spans="2:14" ht="24" customHeight="1" x14ac:dyDescent="0.2">
      <c r="B211" s="205" t="s">
        <v>20</v>
      </c>
      <c r="C211" s="33"/>
      <c r="D211" s="204" t="s">
        <v>37</v>
      </c>
      <c r="E211" s="34"/>
      <c r="F211" s="34"/>
      <c r="G211" s="188"/>
      <c r="H211" s="34"/>
      <c r="I211" s="34"/>
      <c r="J211" s="34"/>
      <c r="K211" s="34"/>
      <c r="L211" s="34"/>
      <c r="M211" s="34"/>
      <c r="N211" s="35"/>
    </row>
    <row r="212" spans="2:14" s="23" customFormat="1" ht="114.75" customHeight="1" x14ac:dyDescent="0.2">
      <c r="B212" s="14" t="s">
        <v>21</v>
      </c>
      <c r="C212" s="38" t="s">
        <v>561</v>
      </c>
      <c r="D212" s="192" t="s">
        <v>36</v>
      </c>
      <c r="E212" s="38" t="s">
        <v>228</v>
      </c>
      <c r="F212" s="189">
        <v>1400</v>
      </c>
      <c r="G212" s="189"/>
      <c r="H212" s="189"/>
      <c r="I212" s="189"/>
      <c r="J212" s="189"/>
      <c r="K212" s="189"/>
      <c r="L212" s="189">
        <v>1400</v>
      </c>
      <c r="M212" s="145"/>
      <c r="N212" s="142">
        <f t="shared" ref="N212" si="18">M212*L212</f>
        <v>0</v>
      </c>
    </row>
    <row r="213" spans="2:14" s="23" customFormat="1" ht="20.100000000000001" customHeight="1" thickBot="1" x14ac:dyDescent="0.25">
      <c r="B213" s="193"/>
      <c r="C213" s="194"/>
      <c r="D213" s="195"/>
      <c r="E213" s="194"/>
      <c r="F213" s="196"/>
      <c r="G213" s="196"/>
      <c r="H213" s="196"/>
      <c r="I213" s="196"/>
      <c r="J213" s="196"/>
      <c r="K213" s="196"/>
      <c r="L213" s="196"/>
      <c r="M213" s="197" t="s">
        <v>148</v>
      </c>
      <c r="N213" s="198">
        <f>N212</f>
        <v>0</v>
      </c>
    </row>
    <row r="214" spans="2:14" s="4" customFormat="1" ht="20.100000000000001" customHeight="1" thickBot="1" x14ac:dyDescent="0.25">
      <c r="B214" s="11"/>
      <c r="C214" s="12"/>
      <c r="D214" s="340" t="s">
        <v>476</v>
      </c>
      <c r="E214" s="12"/>
      <c r="F214" s="218"/>
      <c r="G214" s="218"/>
      <c r="H214" s="218"/>
      <c r="I214" s="218"/>
      <c r="J214" s="218"/>
      <c r="K214" s="218"/>
      <c r="L214" s="218"/>
      <c r="M214" s="218"/>
      <c r="N214" s="219"/>
    </row>
    <row r="215" spans="2:14" ht="21" customHeight="1" x14ac:dyDescent="0.2">
      <c r="B215" s="11" t="s">
        <v>299</v>
      </c>
      <c r="C215" s="12"/>
      <c r="D215" s="13" t="s">
        <v>68</v>
      </c>
      <c r="E215" s="26"/>
      <c r="F215" s="26"/>
      <c r="G215" s="26"/>
      <c r="H215" s="26"/>
      <c r="I215" s="26"/>
      <c r="J215" s="26"/>
      <c r="K215" s="26"/>
      <c r="L215" s="26"/>
      <c r="M215" s="26"/>
      <c r="N215" s="44"/>
    </row>
    <row r="216" spans="2:14" ht="38.25" x14ac:dyDescent="0.2">
      <c r="B216" s="39" t="s">
        <v>319</v>
      </c>
      <c r="C216" s="41" t="s">
        <v>550</v>
      </c>
      <c r="D216" s="42" t="s">
        <v>277</v>
      </c>
      <c r="E216" s="41" t="s">
        <v>69</v>
      </c>
      <c r="F216" s="176">
        <v>2</v>
      </c>
      <c r="G216" s="176">
        <v>1.1000000000000001</v>
      </c>
      <c r="H216" s="176">
        <v>1</v>
      </c>
      <c r="I216" s="176">
        <v>1.5</v>
      </c>
      <c r="J216" s="176"/>
      <c r="K216" s="176"/>
      <c r="L216" s="176">
        <v>3.3000000000000003</v>
      </c>
      <c r="M216" s="145"/>
      <c r="N216" s="142">
        <f t="shared" ref="N216:N221" si="19">M216*L216</f>
        <v>0</v>
      </c>
    </row>
    <row r="217" spans="2:14" ht="38.25" x14ac:dyDescent="0.2">
      <c r="B217" s="39" t="s">
        <v>320</v>
      </c>
      <c r="C217" s="41" t="s">
        <v>551</v>
      </c>
      <c r="D217" s="42" t="s">
        <v>210</v>
      </c>
      <c r="E217" s="41" t="s">
        <v>69</v>
      </c>
      <c r="F217" s="176">
        <v>2</v>
      </c>
      <c r="G217" s="176">
        <v>1.1000000000000001</v>
      </c>
      <c r="H217" s="176">
        <v>1</v>
      </c>
      <c r="I217" s="176">
        <v>1.3</v>
      </c>
      <c r="J217" s="176"/>
      <c r="K217" s="176"/>
      <c r="L217" s="176">
        <v>2.8600000000000003</v>
      </c>
      <c r="M217" s="145"/>
      <c r="N217" s="142">
        <f t="shared" si="19"/>
        <v>0</v>
      </c>
    </row>
    <row r="218" spans="2:14" ht="25.5" x14ac:dyDescent="0.2">
      <c r="B218" s="39" t="s">
        <v>321</v>
      </c>
      <c r="C218" s="41" t="s">
        <v>550</v>
      </c>
      <c r="D218" s="42" t="s">
        <v>278</v>
      </c>
      <c r="E218" s="41" t="s">
        <v>69</v>
      </c>
      <c r="F218" s="176">
        <v>2</v>
      </c>
      <c r="G218" s="176">
        <v>9.4</v>
      </c>
      <c r="H218" s="176">
        <v>6</v>
      </c>
      <c r="I218" s="176">
        <v>2.2000000000000002</v>
      </c>
      <c r="J218" s="176"/>
      <c r="K218" s="176"/>
      <c r="L218" s="176">
        <v>124.08000000000003</v>
      </c>
      <c r="M218" s="145"/>
      <c r="N218" s="142">
        <f t="shared" si="19"/>
        <v>0</v>
      </c>
    </row>
    <row r="219" spans="2:14" ht="38.25" x14ac:dyDescent="0.2">
      <c r="B219" s="39" t="s">
        <v>322</v>
      </c>
      <c r="C219" s="41" t="s">
        <v>551</v>
      </c>
      <c r="D219" s="42" t="s">
        <v>210</v>
      </c>
      <c r="E219" s="41" t="s">
        <v>69</v>
      </c>
      <c r="F219" s="176">
        <v>124.08000000000003</v>
      </c>
      <c r="G219" s="176">
        <v>10.4</v>
      </c>
      <c r="H219" s="176">
        <v>5.4</v>
      </c>
      <c r="I219" s="176">
        <v>2</v>
      </c>
      <c r="J219" s="176"/>
      <c r="K219" s="176"/>
      <c r="L219" s="176">
        <v>11.760000000000019</v>
      </c>
      <c r="M219" s="145"/>
      <c r="N219" s="142">
        <f t="shared" si="19"/>
        <v>0</v>
      </c>
    </row>
    <row r="220" spans="2:14" ht="76.5" x14ac:dyDescent="0.2">
      <c r="B220" s="39" t="s">
        <v>323</v>
      </c>
      <c r="C220" s="41" t="s">
        <v>554</v>
      </c>
      <c r="D220" s="42" t="s">
        <v>96</v>
      </c>
      <c r="E220" s="41" t="s">
        <v>97</v>
      </c>
      <c r="F220" s="176">
        <v>14.620000000000019</v>
      </c>
      <c r="G220" s="176"/>
      <c r="H220" s="176"/>
      <c r="I220" s="176"/>
      <c r="J220" s="176">
        <v>1.3</v>
      </c>
      <c r="K220" s="176">
        <v>1.7</v>
      </c>
      <c r="L220" s="176">
        <v>32.310200000000044</v>
      </c>
      <c r="M220" s="145"/>
      <c r="N220" s="142">
        <f t="shared" si="19"/>
        <v>0</v>
      </c>
    </row>
    <row r="221" spans="2:14" ht="63.75" x14ac:dyDescent="0.2">
      <c r="B221" s="39" t="s">
        <v>324</v>
      </c>
      <c r="C221" s="65" t="s">
        <v>553</v>
      </c>
      <c r="D221" s="64" t="s">
        <v>98</v>
      </c>
      <c r="E221" s="65" t="s">
        <v>99</v>
      </c>
      <c r="F221" s="184">
        <v>32.310200000000044</v>
      </c>
      <c r="G221" s="184"/>
      <c r="H221" s="184"/>
      <c r="I221" s="184"/>
      <c r="J221" s="184"/>
      <c r="K221" s="184">
        <v>5</v>
      </c>
      <c r="L221" s="184">
        <v>161.55100000000022</v>
      </c>
      <c r="M221" s="145"/>
      <c r="N221" s="142">
        <f t="shared" si="19"/>
        <v>0</v>
      </c>
    </row>
    <row r="222" spans="2:14" ht="22.5" customHeight="1" x14ac:dyDescent="0.2">
      <c r="B222" s="161"/>
      <c r="C222" s="162"/>
      <c r="D222" s="248" t="s">
        <v>100</v>
      </c>
      <c r="E222" s="50"/>
      <c r="F222" s="50"/>
      <c r="G222" s="50"/>
      <c r="H222" s="50"/>
      <c r="I222" s="50"/>
      <c r="J222" s="50"/>
      <c r="K222" s="50"/>
      <c r="L222" s="50"/>
      <c r="M222" s="50"/>
      <c r="N222" s="51"/>
    </row>
    <row r="223" spans="2:14" ht="30.75" customHeight="1" x14ac:dyDescent="0.2">
      <c r="B223" s="71" t="s">
        <v>325</v>
      </c>
      <c r="C223" s="48"/>
      <c r="D223" s="49" t="s">
        <v>101</v>
      </c>
      <c r="E223" s="50"/>
      <c r="F223" s="50"/>
      <c r="G223" s="50"/>
      <c r="H223" s="50"/>
      <c r="I223" s="50"/>
      <c r="J223" s="50"/>
      <c r="K223" s="50"/>
      <c r="L223" s="50"/>
      <c r="M223" s="50"/>
      <c r="N223" s="51"/>
    </row>
    <row r="224" spans="2:14" ht="80.25" customHeight="1" x14ac:dyDescent="0.2">
      <c r="B224" s="14" t="s">
        <v>326</v>
      </c>
      <c r="C224" s="43" t="s">
        <v>573</v>
      </c>
      <c r="D224" s="151" t="s">
        <v>463</v>
      </c>
      <c r="E224" s="41" t="s">
        <v>69</v>
      </c>
      <c r="F224" s="143">
        <v>17.78</v>
      </c>
      <c r="G224" s="143"/>
      <c r="H224" s="143"/>
      <c r="I224" s="143"/>
      <c r="J224" s="143"/>
      <c r="K224" s="143"/>
      <c r="L224" s="143">
        <v>17.78</v>
      </c>
      <c r="M224" s="145"/>
      <c r="N224" s="142">
        <f t="shared" ref="N224:N230" si="20">M224*L224</f>
        <v>0</v>
      </c>
    </row>
    <row r="225" spans="1:14" ht="86.25" customHeight="1" x14ac:dyDescent="0.2">
      <c r="B225" s="14" t="s">
        <v>327</v>
      </c>
      <c r="C225" s="43" t="s">
        <v>575</v>
      </c>
      <c r="D225" s="151" t="s">
        <v>464</v>
      </c>
      <c r="E225" s="41" t="s">
        <v>465</v>
      </c>
      <c r="F225" s="143"/>
      <c r="G225" s="143">
        <v>8.89</v>
      </c>
      <c r="H225" s="143">
        <v>90</v>
      </c>
      <c r="I225" s="143"/>
      <c r="J225" s="143"/>
      <c r="K225" s="143"/>
      <c r="L225" s="143">
        <v>800.1</v>
      </c>
      <c r="M225" s="145"/>
      <c r="N225" s="142">
        <f t="shared" si="20"/>
        <v>0</v>
      </c>
    </row>
    <row r="226" spans="1:14" ht="78" customHeight="1" x14ac:dyDescent="0.2">
      <c r="B226" s="14" t="s">
        <v>328</v>
      </c>
      <c r="C226" s="43" t="s">
        <v>574</v>
      </c>
      <c r="D226" s="151" t="s">
        <v>466</v>
      </c>
      <c r="E226" s="41" t="s">
        <v>67</v>
      </c>
      <c r="F226" s="143"/>
      <c r="G226" s="143">
        <v>8.89</v>
      </c>
      <c r="H226" s="143">
        <v>12</v>
      </c>
      <c r="I226" s="143"/>
      <c r="J226" s="143"/>
      <c r="K226" s="143"/>
      <c r="L226" s="143">
        <v>106.68</v>
      </c>
      <c r="M226" s="145"/>
      <c r="N226" s="142">
        <f t="shared" si="20"/>
        <v>0</v>
      </c>
    </row>
    <row r="227" spans="1:14" ht="63.75" customHeight="1" x14ac:dyDescent="0.2">
      <c r="B227" s="14" t="s">
        <v>329</v>
      </c>
      <c r="C227" s="43" t="s">
        <v>576</v>
      </c>
      <c r="D227" s="151" t="s">
        <v>467</v>
      </c>
      <c r="E227" s="41" t="s">
        <v>465</v>
      </c>
      <c r="F227" s="143"/>
      <c r="G227" s="143">
        <v>8.89</v>
      </c>
      <c r="H227" s="143">
        <v>90</v>
      </c>
      <c r="I227" s="143"/>
      <c r="J227" s="143"/>
      <c r="K227" s="143"/>
      <c r="L227" s="143">
        <v>800.1</v>
      </c>
      <c r="M227" s="145"/>
      <c r="N227" s="142">
        <f t="shared" si="20"/>
        <v>0</v>
      </c>
    </row>
    <row r="228" spans="1:14" ht="75.75" customHeight="1" x14ac:dyDescent="0.2">
      <c r="B228" s="14" t="s">
        <v>330</v>
      </c>
      <c r="C228" s="38" t="s">
        <v>578</v>
      </c>
      <c r="D228" s="55" t="s">
        <v>250</v>
      </c>
      <c r="E228" s="41" t="s">
        <v>67</v>
      </c>
      <c r="F228" s="176">
        <v>2</v>
      </c>
      <c r="G228" s="176">
        <v>10.4</v>
      </c>
      <c r="H228" s="176">
        <v>5.4</v>
      </c>
      <c r="I228" s="176"/>
      <c r="J228" s="176"/>
      <c r="K228" s="176"/>
      <c r="L228" s="176">
        <v>112.32000000000001</v>
      </c>
      <c r="M228" s="145"/>
      <c r="N228" s="142">
        <f t="shared" si="20"/>
        <v>0</v>
      </c>
    </row>
    <row r="229" spans="1:14" s="380" customFormat="1" ht="76.5" x14ac:dyDescent="0.2">
      <c r="A229" s="390"/>
      <c r="B229" s="14" t="s">
        <v>331</v>
      </c>
      <c r="C229" s="41" t="s">
        <v>572</v>
      </c>
      <c r="D229" s="42" t="s">
        <v>279</v>
      </c>
      <c r="E229" s="41" t="s">
        <v>69</v>
      </c>
      <c r="F229" s="176">
        <v>140</v>
      </c>
      <c r="G229" s="176"/>
      <c r="H229" s="176">
        <v>0.2</v>
      </c>
      <c r="I229" s="176">
        <v>0.5</v>
      </c>
      <c r="J229" s="176"/>
      <c r="K229" s="176"/>
      <c r="L229" s="176">
        <v>14</v>
      </c>
      <c r="M229" s="145"/>
      <c r="N229" s="142">
        <f t="shared" si="20"/>
        <v>0</v>
      </c>
    </row>
    <row r="230" spans="1:14" ht="65.25" customHeight="1" x14ac:dyDescent="0.2">
      <c r="B230" s="14" t="s">
        <v>332</v>
      </c>
      <c r="C230" s="63" t="s">
        <v>580</v>
      </c>
      <c r="D230" s="64" t="s">
        <v>249</v>
      </c>
      <c r="E230" s="65" t="s">
        <v>67</v>
      </c>
      <c r="F230" s="184">
        <v>53.72</v>
      </c>
      <c r="G230" s="184">
        <v>53.72</v>
      </c>
      <c r="H230" s="184"/>
      <c r="I230" s="184"/>
      <c r="J230" s="184"/>
      <c r="K230" s="184"/>
      <c r="L230" s="184">
        <v>53.72</v>
      </c>
      <c r="M230" s="145"/>
      <c r="N230" s="142">
        <f t="shared" si="20"/>
        <v>0</v>
      </c>
    </row>
    <row r="231" spans="1:14" ht="20.100000000000001" customHeight="1" x14ac:dyDescent="0.2">
      <c r="B231" s="161"/>
      <c r="C231" s="162"/>
      <c r="D231" s="248" t="s">
        <v>280</v>
      </c>
      <c r="E231" s="50"/>
      <c r="F231" s="50"/>
      <c r="G231" s="50"/>
      <c r="H231" s="50"/>
      <c r="I231" s="50"/>
      <c r="J231" s="50"/>
      <c r="K231" s="50"/>
      <c r="L231" s="50"/>
      <c r="M231" s="50"/>
      <c r="N231" s="51"/>
    </row>
    <row r="232" spans="1:14" ht="20.100000000000001" customHeight="1" x14ac:dyDescent="0.2">
      <c r="B232" s="71" t="s">
        <v>333</v>
      </c>
      <c r="C232" s="49"/>
      <c r="D232" s="49" t="s">
        <v>281</v>
      </c>
      <c r="E232" s="50"/>
      <c r="F232" s="50"/>
      <c r="G232" s="50"/>
      <c r="H232" s="50"/>
      <c r="I232" s="50"/>
      <c r="J232" s="50"/>
      <c r="K232" s="50"/>
      <c r="L232" s="50"/>
      <c r="M232" s="50"/>
      <c r="N232" s="51"/>
    </row>
    <row r="233" spans="1:14" ht="102" x14ac:dyDescent="0.2">
      <c r="B233" s="71" t="s">
        <v>334</v>
      </c>
      <c r="C233" s="41" t="s">
        <v>638</v>
      </c>
      <c r="D233" s="42" t="s">
        <v>282</v>
      </c>
      <c r="E233" s="41" t="s">
        <v>67</v>
      </c>
      <c r="F233" s="176"/>
      <c r="G233" s="176">
        <v>81.8</v>
      </c>
      <c r="H233" s="176"/>
      <c r="I233" s="176"/>
      <c r="J233" s="176"/>
      <c r="K233" s="176"/>
      <c r="L233" s="176">
        <v>81.8</v>
      </c>
      <c r="M233" s="145"/>
      <c r="N233" s="142">
        <f t="shared" ref="N233" si="21">M233*L233</f>
        <v>0</v>
      </c>
    </row>
    <row r="234" spans="1:14" ht="20.100000000000001" customHeight="1" x14ac:dyDescent="0.2">
      <c r="B234" s="71" t="s">
        <v>335</v>
      </c>
      <c r="C234" s="49"/>
      <c r="D234" s="49" t="s">
        <v>104</v>
      </c>
      <c r="E234" s="50"/>
      <c r="F234" s="50"/>
      <c r="G234" s="50"/>
      <c r="H234" s="50"/>
      <c r="I234" s="50"/>
      <c r="J234" s="50"/>
      <c r="K234" s="50"/>
      <c r="L234" s="50"/>
      <c r="M234" s="50"/>
      <c r="N234" s="51"/>
    </row>
    <row r="235" spans="1:14" ht="51" x14ac:dyDescent="0.2">
      <c r="B235" s="247" t="s">
        <v>336</v>
      </c>
      <c r="C235" s="65" t="s">
        <v>581</v>
      </c>
      <c r="D235" s="64" t="s">
        <v>283</v>
      </c>
      <c r="E235" s="65" t="s">
        <v>67</v>
      </c>
      <c r="F235" s="184"/>
      <c r="G235" s="184">
        <v>81.8</v>
      </c>
      <c r="H235" s="184"/>
      <c r="I235" s="184"/>
      <c r="J235" s="184"/>
      <c r="K235" s="184"/>
      <c r="L235" s="184">
        <v>81.8</v>
      </c>
      <c r="M235" s="145"/>
      <c r="N235" s="142">
        <f t="shared" ref="N235" si="22">M235*L235</f>
        <v>0</v>
      </c>
    </row>
    <row r="236" spans="1:14" ht="24.75" customHeight="1" x14ac:dyDescent="0.2">
      <c r="B236" s="71" t="s">
        <v>337</v>
      </c>
      <c r="C236" s="253"/>
      <c r="D236" s="49" t="s">
        <v>111</v>
      </c>
      <c r="E236" s="50"/>
      <c r="F236" s="50"/>
      <c r="G236" s="50"/>
      <c r="H236" s="50"/>
      <c r="I236" s="50"/>
      <c r="J236" s="50"/>
      <c r="K236" s="50"/>
      <c r="L236" s="50"/>
      <c r="M236" s="50"/>
      <c r="N236" s="51"/>
    </row>
    <row r="237" spans="1:14" ht="76.5" x14ac:dyDescent="0.2">
      <c r="B237" s="173" t="s">
        <v>338</v>
      </c>
      <c r="C237" s="43" t="s">
        <v>600</v>
      </c>
      <c r="D237" s="42" t="s">
        <v>284</v>
      </c>
      <c r="E237" s="41" t="s">
        <v>147</v>
      </c>
      <c r="F237" s="176">
        <v>2</v>
      </c>
      <c r="G237" s="176"/>
      <c r="H237" s="176"/>
      <c r="I237" s="176"/>
      <c r="J237" s="176"/>
      <c r="K237" s="176"/>
      <c r="L237" s="176">
        <v>2</v>
      </c>
      <c r="M237" s="145"/>
      <c r="N237" s="142">
        <f t="shared" ref="N237:N247" si="23">M237*L237</f>
        <v>0</v>
      </c>
    </row>
    <row r="238" spans="1:14" ht="37.5" customHeight="1" x14ac:dyDescent="0.2">
      <c r="B238" s="173" t="s">
        <v>339</v>
      </c>
      <c r="C238" s="43" t="s">
        <v>648</v>
      </c>
      <c r="D238" s="42" t="s">
        <v>285</v>
      </c>
      <c r="E238" s="41" t="s">
        <v>147</v>
      </c>
      <c r="F238" s="176">
        <v>2</v>
      </c>
      <c r="G238" s="176"/>
      <c r="H238" s="176"/>
      <c r="I238" s="176"/>
      <c r="J238" s="176"/>
      <c r="K238" s="176"/>
      <c r="L238" s="176">
        <v>2</v>
      </c>
      <c r="M238" s="145"/>
      <c r="N238" s="142">
        <f t="shared" si="23"/>
        <v>0</v>
      </c>
    </row>
    <row r="239" spans="1:14" ht="45" customHeight="1" x14ac:dyDescent="0.2">
      <c r="B239" s="173" t="s">
        <v>340</v>
      </c>
      <c r="C239" s="43" t="s">
        <v>657</v>
      </c>
      <c r="D239" s="42" t="s">
        <v>286</v>
      </c>
      <c r="E239" s="41" t="s">
        <v>147</v>
      </c>
      <c r="F239" s="176">
        <v>4</v>
      </c>
      <c r="G239" s="176"/>
      <c r="H239" s="176"/>
      <c r="I239" s="176"/>
      <c r="J239" s="176"/>
      <c r="K239" s="176"/>
      <c r="L239" s="176">
        <v>4</v>
      </c>
      <c r="M239" s="145"/>
      <c r="N239" s="142">
        <f t="shared" si="23"/>
        <v>0</v>
      </c>
    </row>
    <row r="240" spans="1:14" ht="42.75" customHeight="1" x14ac:dyDescent="0.2">
      <c r="B240" s="173" t="s">
        <v>341</v>
      </c>
      <c r="C240" s="43" t="s">
        <v>595</v>
      </c>
      <c r="D240" s="42" t="s">
        <v>300</v>
      </c>
      <c r="E240" s="41" t="s">
        <v>147</v>
      </c>
      <c r="F240" s="176">
        <v>2</v>
      </c>
      <c r="G240" s="176"/>
      <c r="H240" s="176"/>
      <c r="I240" s="176"/>
      <c r="J240" s="176"/>
      <c r="K240" s="176"/>
      <c r="L240" s="176">
        <v>2</v>
      </c>
      <c r="M240" s="145"/>
      <c r="N240" s="142">
        <f t="shared" si="23"/>
        <v>0</v>
      </c>
    </row>
    <row r="241" spans="1:14" ht="42.75" customHeight="1" x14ac:dyDescent="0.2">
      <c r="B241" s="173" t="s">
        <v>342</v>
      </c>
      <c r="C241" s="63" t="s">
        <v>626</v>
      </c>
      <c r="D241" s="64" t="s">
        <v>287</v>
      </c>
      <c r="E241" s="65" t="s">
        <v>59</v>
      </c>
      <c r="F241" s="184">
        <v>48</v>
      </c>
      <c r="G241" s="184"/>
      <c r="H241" s="184"/>
      <c r="I241" s="184"/>
      <c r="J241" s="184"/>
      <c r="K241" s="184"/>
      <c r="L241" s="184">
        <v>48</v>
      </c>
      <c r="M241" s="145"/>
      <c r="N241" s="142">
        <f t="shared" si="23"/>
        <v>0</v>
      </c>
    </row>
    <row r="242" spans="1:14" ht="22.5" customHeight="1" x14ac:dyDescent="0.2">
      <c r="B242" s="71" t="s">
        <v>343</v>
      </c>
      <c r="C242" s="253"/>
      <c r="D242" s="49" t="s">
        <v>288</v>
      </c>
      <c r="E242" s="50"/>
      <c r="F242" s="50"/>
      <c r="G242" s="50"/>
      <c r="H242" s="50"/>
      <c r="I242" s="50"/>
      <c r="J242" s="50"/>
      <c r="K242" s="50"/>
      <c r="L242" s="50"/>
      <c r="M242" s="285"/>
      <c r="N242" s="142">
        <f t="shared" si="23"/>
        <v>0</v>
      </c>
    </row>
    <row r="243" spans="1:14" ht="63.75" x14ac:dyDescent="0.2">
      <c r="B243" s="246" t="s">
        <v>344</v>
      </c>
      <c r="C243" s="41" t="s">
        <v>610</v>
      </c>
      <c r="D243" s="42" t="s">
        <v>289</v>
      </c>
      <c r="E243" s="41" t="s">
        <v>147</v>
      </c>
      <c r="F243" s="176">
        <v>2</v>
      </c>
      <c r="G243" s="176"/>
      <c r="H243" s="176"/>
      <c r="I243" s="176"/>
      <c r="J243" s="176"/>
      <c r="K243" s="176"/>
      <c r="L243" s="184">
        <v>2</v>
      </c>
      <c r="M243" s="145"/>
      <c r="N243" s="142">
        <f t="shared" si="23"/>
        <v>0</v>
      </c>
    </row>
    <row r="244" spans="1:14" ht="25.5" x14ac:dyDescent="0.2">
      <c r="B244" s="246" t="s">
        <v>345</v>
      </c>
      <c r="C244" s="41" t="s">
        <v>612</v>
      </c>
      <c r="D244" s="42" t="s">
        <v>290</v>
      </c>
      <c r="E244" s="41" t="s">
        <v>147</v>
      </c>
      <c r="F244" s="176">
        <v>6</v>
      </c>
      <c r="G244" s="176"/>
      <c r="H244" s="176"/>
      <c r="I244" s="176"/>
      <c r="J244" s="176"/>
      <c r="K244" s="176"/>
      <c r="L244" s="184">
        <v>6</v>
      </c>
      <c r="M244" s="145"/>
      <c r="N244" s="142">
        <f t="shared" si="23"/>
        <v>0</v>
      </c>
    </row>
    <row r="245" spans="1:14" ht="25.5" x14ac:dyDescent="0.2">
      <c r="B245" s="246" t="s">
        <v>346</v>
      </c>
      <c r="C245" s="41" t="s">
        <v>614</v>
      </c>
      <c r="D245" s="42" t="s">
        <v>291</v>
      </c>
      <c r="E245" s="41" t="s">
        <v>147</v>
      </c>
      <c r="F245" s="176">
        <v>4</v>
      </c>
      <c r="G245" s="176"/>
      <c r="H245" s="176"/>
      <c r="I245" s="176"/>
      <c r="J245" s="176"/>
      <c r="K245" s="176"/>
      <c r="L245" s="184">
        <v>4</v>
      </c>
      <c r="M245" s="145"/>
      <c r="N245" s="142">
        <f t="shared" si="23"/>
        <v>0</v>
      </c>
    </row>
    <row r="246" spans="1:14" ht="51" x14ac:dyDescent="0.2">
      <c r="B246" s="246" t="s">
        <v>347</v>
      </c>
      <c r="C246" s="41" t="s">
        <v>615</v>
      </c>
      <c r="D246" s="42" t="s">
        <v>292</v>
      </c>
      <c r="E246" s="41" t="s">
        <v>59</v>
      </c>
      <c r="F246" s="176">
        <v>2</v>
      </c>
      <c r="G246" s="176">
        <v>25</v>
      </c>
      <c r="H246" s="176"/>
      <c r="I246" s="176"/>
      <c r="J246" s="176"/>
      <c r="K246" s="176"/>
      <c r="L246" s="184">
        <v>50</v>
      </c>
      <c r="M246" s="145"/>
      <c r="N246" s="142">
        <f t="shared" si="23"/>
        <v>0</v>
      </c>
    </row>
    <row r="247" spans="1:14" ht="29.25" customHeight="1" x14ac:dyDescent="0.2">
      <c r="B247" s="246" t="s">
        <v>348</v>
      </c>
      <c r="C247" s="41" t="s">
        <v>630</v>
      </c>
      <c r="D247" s="62" t="s">
        <v>293</v>
      </c>
      <c r="E247" s="41" t="s">
        <v>59</v>
      </c>
      <c r="F247" s="176">
        <v>2</v>
      </c>
      <c r="G247" s="176">
        <v>25</v>
      </c>
      <c r="H247" s="176"/>
      <c r="I247" s="176"/>
      <c r="J247" s="176"/>
      <c r="K247" s="176"/>
      <c r="L247" s="176">
        <v>50</v>
      </c>
      <c r="M247" s="145"/>
      <c r="N247" s="142">
        <f t="shared" si="23"/>
        <v>0</v>
      </c>
    </row>
    <row r="248" spans="1:14" s="4" customFormat="1" ht="25.5" customHeight="1" thickBot="1" x14ac:dyDescent="0.25">
      <c r="B248" s="60"/>
      <c r="C248" s="46"/>
      <c r="D248" s="47"/>
      <c r="E248" s="46"/>
      <c r="F248" s="185"/>
      <c r="G248" s="185"/>
      <c r="H248" s="185"/>
      <c r="I248" s="185"/>
      <c r="J248" s="185"/>
      <c r="K248" s="185"/>
      <c r="L248" s="185"/>
      <c r="M248" s="185" t="s">
        <v>148</v>
      </c>
      <c r="N248" s="245">
        <f>SUM(N216:N247)</f>
        <v>0</v>
      </c>
    </row>
    <row r="249" spans="1:14" s="4" customFormat="1" ht="25.5" customHeight="1" thickBot="1" x14ac:dyDescent="0.25">
      <c r="B249" s="249"/>
      <c r="C249" s="250"/>
      <c r="D249" s="251"/>
      <c r="E249" s="250"/>
      <c r="F249" s="252"/>
      <c r="G249" s="252"/>
      <c r="H249" s="335" t="s">
        <v>534</v>
      </c>
      <c r="I249" s="252"/>
      <c r="J249" s="252"/>
      <c r="K249" s="252"/>
      <c r="L249" s="252"/>
      <c r="M249" s="252"/>
      <c r="N249" s="211"/>
    </row>
    <row r="250" spans="1:14" ht="22.5" customHeight="1" thickBot="1" x14ac:dyDescent="0.25">
      <c r="C250" s="15"/>
      <c r="D250" s="339" t="s">
        <v>477</v>
      </c>
      <c r="E250" s="1"/>
      <c r="F250" s="1"/>
      <c r="G250" s="1"/>
      <c r="H250" s="1"/>
      <c r="I250" s="1"/>
      <c r="J250" s="1"/>
      <c r="K250" s="1"/>
      <c r="L250" s="1"/>
      <c r="M250" s="1"/>
      <c r="N250" s="76"/>
    </row>
    <row r="251" spans="1:14" ht="21" customHeight="1" x14ac:dyDescent="0.2">
      <c r="B251" s="11" t="s">
        <v>349</v>
      </c>
      <c r="C251" s="12"/>
      <c r="D251" s="13" t="s">
        <v>68</v>
      </c>
      <c r="E251" s="26"/>
      <c r="F251" s="26"/>
      <c r="G251" s="26"/>
      <c r="H251" s="26"/>
      <c r="I251" s="26"/>
      <c r="J251" s="26"/>
      <c r="K251" s="26"/>
      <c r="L251" s="26"/>
      <c r="M251" s="26"/>
      <c r="N251" s="44"/>
    </row>
    <row r="252" spans="1:14" ht="25.5" x14ac:dyDescent="0.2">
      <c r="B252" s="39" t="s">
        <v>350</v>
      </c>
      <c r="C252" s="40" t="s">
        <v>550</v>
      </c>
      <c r="D252" s="42" t="s">
        <v>209</v>
      </c>
      <c r="E252" s="41" t="s">
        <v>69</v>
      </c>
      <c r="F252" s="143">
        <v>10</v>
      </c>
      <c r="G252" s="143">
        <v>0.9</v>
      </c>
      <c r="H252" s="143">
        <v>0.9</v>
      </c>
      <c r="I252" s="143">
        <v>1.5</v>
      </c>
      <c r="J252" s="143"/>
      <c r="K252" s="143"/>
      <c r="L252" s="143">
        <v>12.149999999999999</v>
      </c>
      <c r="M252" s="145"/>
      <c r="N252" s="142">
        <f t="shared" ref="N252:N315" si="24">M252*L252</f>
        <v>0</v>
      </c>
    </row>
    <row r="253" spans="1:14" ht="38.25" x14ac:dyDescent="0.2">
      <c r="B253" s="39" t="s">
        <v>351</v>
      </c>
      <c r="C253" s="40" t="s">
        <v>551</v>
      </c>
      <c r="D253" s="42" t="s">
        <v>210</v>
      </c>
      <c r="E253" s="41" t="s">
        <v>69</v>
      </c>
      <c r="F253" s="143">
        <v>9.2099999999999991</v>
      </c>
      <c r="G253" s="143"/>
      <c r="H253" s="143"/>
      <c r="I253" s="143"/>
      <c r="J253" s="143"/>
      <c r="K253" s="143"/>
      <c r="L253" s="143">
        <v>9.2099999999999991</v>
      </c>
      <c r="M253" s="145"/>
      <c r="N253" s="142">
        <f t="shared" si="24"/>
        <v>0</v>
      </c>
    </row>
    <row r="254" spans="1:14" s="380" customFormat="1" ht="26.25" customHeight="1" x14ac:dyDescent="0.2">
      <c r="A254" s="390"/>
      <c r="B254" s="39" t="s">
        <v>352</v>
      </c>
      <c r="C254" s="52" t="s">
        <v>661</v>
      </c>
      <c r="D254" s="69" t="s">
        <v>95</v>
      </c>
      <c r="E254" s="41" t="s">
        <v>69</v>
      </c>
      <c r="F254" s="143">
        <v>9.2099999999999991</v>
      </c>
      <c r="G254" s="143"/>
      <c r="H254" s="143"/>
      <c r="I254" s="143"/>
      <c r="J254" s="143"/>
      <c r="K254" s="143">
        <v>1.3</v>
      </c>
      <c r="L254" s="143">
        <v>11.972999999999999</v>
      </c>
      <c r="M254" s="145"/>
      <c r="N254" s="142">
        <f t="shared" si="24"/>
        <v>0</v>
      </c>
    </row>
    <row r="255" spans="1:14" ht="76.5" x14ac:dyDescent="0.2">
      <c r="B255" s="39" t="s">
        <v>353</v>
      </c>
      <c r="C255" s="40" t="s">
        <v>554</v>
      </c>
      <c r="D255" s="42" t="s">
        <v>96</v>
      </c>
      <c r="E255" s="41" t="s">
        <v>97</v>
      </c>
      <c r="F255" s="143">
        <v>12.149999999999999</v>
      </c>
      <c r="G255" s="143"/>
      <c r="H255" s="143"/>
      <c r="I255" s="143"/>
      <c r="J255" s="143"/>
      <c r="K255" s="143">
        <v>1.7</v>
      </c>
      <c r="L255" s="143">
        <v>20.654999999999998</v>
      </c>
      <c r="M255" s="145"/>
      <c r="N255" s="142">
        <f t="shared" si="24"/>
        <v>0</v>
      </c>
    </row>
    <row r="256" spans="1:14" ht="63.75" x14ac:dyDescent="0.2">
      <c r="B256" s="173" t="s">
        <v>354</v>
      </c>
      <c r="C256" s="254" t="s">
        <v>553</v>
      </c>
      <c r="D256" s="64" t="s">
        <v>98</v>
      </c>
      <c r="E256" s="65" t="s">
        <v>99</v>
      </c>
      <c r="F256" s="160">
        <v>20.654999999999998</v>
      </c>
      <c r="G256" s="160"/>
      <c r="H256" s="160"/>
      <c r="I256" s="160"/>
      <c r="J256" s="160"/>
      <c r="K256" s="160">
        <v>5</v>
      </c>
      <c r="L256" s="160">
        <v>103.27499999999999</v>
      </c>
      <c r="M256" s="145"/>
      <c r="N256" s="142">
        <f t="shared" si="24"/>
        <v>0</v>
      </c>
    </row>
    <row r="257" spans="1:14" ht="30.75" customHeight="1" x14ac:dyDescent="0.2">
      <c r="B257" s="71" t="s">
        <v>355</v>
      </c>
      <c r="C257" s="48"/>
      <c r="D257" s="49" t="s">
        <v>101</v>
      </c>
      <c r="E257" s="50"/>
      <c r="F257" s="50"/>
      <c r="G257" s="50"/>
      <c r="H257" s="50"/>
      <c r="I257" s="50"/>
      <c r="J257" s="50"/>
      <c r="K257" s="50"/>
      <c r="L257" s="50"/>
      <c r="M257" s="50"/>
      <c r="N257" s="142">
        <f t="shared" si="24"/>
        <v>0</v>
      </c>
    </row>
    <row r="258" spans="1:14" ht="80.25" customHeight="1" x14ac:dyDescent="0.2">
      <c r="B258" s="14" t="s">
        <v>356</v>
      </c>
      <c r="C258" s="43" t="s">
        <v>573</v>
      </c>
      <c r="D258" s="151" t="s">
        <v>463</v>
      </c>
      <c r="E258" s="41" t="s">
        <v>69</v>
      </c>
      <c r="F258" s="143">
        <v>38.31</v>
      </c>
      <c r="G258" s="143"/>
      <c r="H258" s="143"/>
      <c r="I258" s="143"/>
      <c r="J258" s="143"/>
      <c r="K258" s="143"/>
      <c r="L258" s="143">
        <v>38.31</v>
      </c>
      <c r="M258" s="145"/>
      <c r="N258" s="142">
        <f t="shared" si="24"/>
        <v>0</v>
      </c>
    </row>
    <row r="259" spans="1:14" ht="86.25" customHeight="1" x14ac:dyDescent="0.2">
      <c r="B259" s="14" t="s">
        <v>357</v>
      </c>
      <c r="C259" s="43" t="s">
        <v>575</v>
      </c>
      <c r="D259" s="151" t="s">
        <v>464</v>
      </c>
      <c r="E259" s="41" t="s">
        <v>465</v>
      </c>
      <c r="F259" s="143"/>
      <c r="G259" s="143">
        <v>38.31</v>
      </c>
      <c r="H259" s="143">
        <v>90</v>
      </c>
      <c r="I259" s="143"/>
      <c r="J259" s="143"/>
      <c r="K259" s="143"/>
      <c r="L259" s="143">
        <v>3447.9</v>
      </c>
      <c r="M259" s="145"/>
      <c r="N259" s="142">
        <f t="shared" si="24"/>
        <v>0</v>
      </c>
    </row>
    <row r="260" spans="1:14" ht="78" customHeight="1" x14ac:dyDescent="0.2">
      <c r="B260" s="14" t="s">
        <v>358</v>
      </c>
      <c r="C260" s="43" t="s">
        <v>574</v>
      </c>
      <c r="D260" s="151" t="s">
        <v>466</v>
      </c>
      <c r="E260" s="41" t="s">
        <v>67</v>
      </c>
      <c r="F260" s="143"/>
      <c r="G260" s="143">
        <v>38.31</v>
      </c>
      <c r="H260" s="143">
        <v>12</v>
      </c>
      <c r="I260" s="143"/>
      <c r="J260" s="143"/>
      <c r="K260" s="143"/>
      <c r="L260" s="143">
        <v>459.72</v>
      </c>
      <c r="M260" s="145"/>
      <c r="N260" s="142">
        <f t="shared" si="24"/>
        <v>0</v>
      </c>
    </row>
    <row r="261" spans="1:14" ht="63.75" customHeight="1" x14ac:dyDescent="0.2">
      <c r="B261" s="14" t="s">
        <v>359</v>
      </c>
      <c r="C261" s="43" t="s">
        <v>576</v>
      </c>
      <c r="D261" s="151" t="s">
        <v>467</v>
      </c>
      <c r="E261" s="41" t="s">
        <v>465</v>
      </c>
      <c r="F261" s="143"/>
      <c r="G261" s="143">
        <v>38.31</v>
      </c>
      <c r="H261" s="143">
        <v>90</v>
      </c>
      <c r="I261" s="143"/>
      <c r="J261" s="143"/>
      <c r="K261" s="143"/>
      <c r="L261" s="143">
        <v>3447.9</v>
      </c>
      <c r="M261" s="145"/>
      <c r="N261" s="142">
        <f t="shared" si="24"/>
        <v>0</v>
      </c>
    </row>
    <row r="262" spans="1:14" ht="78.75" customHeight="1" x14ac:dyDescent="0.2">
      <c r="B262" s="14" t="s">
        <v>360</v>
      </c>
      <c r="C262" s="38" t="s">
        <v>578</v>
      </c>
      <c r="D262" s="55" t="s">
        <v>250</v>
      </c>
      <c r="E262" s="40" t="s">
        <v>78</v>
      </c>
      <c r="F262" s="183">
        <v>80.099999999999994</v>
      </c>
      <c r="G262" s="143"/>
      <c r="H262" s="143"/>
      <c r="I262" s="143"/>
      <c r="J262" s="143"/>
      <c r="K262" s="143"/>
      <c r="L262" s="143">
        <v>80.099999999999994</v>
      </c>
      <c r="M262" s="145"/>
      <c r="N262" s="142">
        <f t="shared" si="24"/>
        <v>0</v>
      </c>
    </row>
    <row r="263" spans="1:14" ht="24" customHeight="1" x14ac:dyDescent="0.2">
      <c r="B263" s="71" t="s">
        <v>361</v>
      </c>
      <c r="C263" s="53"/>
      <c r="D263" s="54" t="s">
        <v>70</v>
      </c>
      <c r="E263" s="50"/>
      <c r="F263" s="50"/>
      <c r="G263" s="50"/>
      <c r="H263" s="50"/>
      <c r="I263" s="50"/>
      <c r="J263" s="50"/>
      <c r="K263" s="50"/>
      <c r="L263" s="50"/>
      <c r="M263" s="50"/>
      <c r="N263" s="142">
        <f t="shared" si="24"/>
        <v>0</v>
      </c>
    </row>
    <row r="264" spans="1:14" ht="80.25" customHeight="1" x14ac:dyDescent="0.2">
      <c r="B264" s="39" t="s">
        <v>362</v>
      </c>
      <c r="C264" s="41" t="s">
        <v>580</v>
      </c>
      <c r="D264" s="177" t="s">
        <v>249</v>
      </c>
      <c r="E264" s="41" t="s">
        <v>67</v>
      </c>
      <c r="F264" s="183"/>
      <c r="G264" s="143">
        <v>163.4</v>
      </c>
      <c r="H264" s="143"/>
      <c r="I264" s="143">
        <v>3</v>
      </c>
      <c r="J264" s="143"/>
      <c r="K264" s="143"/>
      <c r="L264" s="143">
        <v>490.20000000000005</v>
      </c>
      <c r="M264" s="145"/>
      <c r="N264" s="142">
        <f t="shared" si="24"/>
        <v>0</v>
      </c>
    </row>
    <row r="265" spans="1:14" ht="20.100000000000001" customHeight="1" x14ac:dyDescent="0.2">
      <c r="B265" s="71" t="s">
        <v>363</v>
      </c>
      <c r="C265" s="49"/>
      <c r="D265" s="49" t="s">
        <v>104</v>
      </c>
      <c r="E265" s="50"/>
      <c r="F265" s="50"/>
      <c r="G265" s="50"/>
      <c r="H265" s="50"/>
      <c r="I265" s="50"/>
      <c r="J265" s="50"/>
      <c r="K265" s="50"/>
      <c r="L265" s="50"/>
      <c r="M265" s="50"/>
      <c r="N265" s="142">
        <f t="shared" si="24"/>
        <v>0</v>
      </c>
    </row>
    <row r="266" spans="1:14" ht="38.25" x14ac:dyDescent="0.2">
      <c r="B266" s="71" t="s">
        <v>364</v>
      </c>
      <c r="C266" s="40" t="s">
        <v>582</v>
      </c>
      <c r="D266" s="62" t="s">
        <v>2</v>
      </c>
      <c r="E266" s="41" t="s">
        <v>67</v>
      </c>
      <c r="F266" s="143"/>
      <c r="G266" s="143">
        <v>163.4</v>
      </c>
      <c r="H266" s="143"/>
      <c r="I266" s="143">
        <v>3.5</v>
      </c>
      <c r="J266" s="143">
        <v>2</v>
      </c>
      <c r="K266" s="143"/>
      <c r="L266" s="143">
        <v>1143.8</v>
      </c>
      <c r="M266" s="145"/>
      <c r="N266" s="142">
        <f t="shared" si="24"/>
        <v>0</v>
      </c>
    </row>
    <row r="267" spans="1:14" s="4" customFormat="1" ht="24.95" customHeight="1" x14ac:dyDescent="0.2">
      <c r="B267" s="71" t="s">
        <v>365</v>
      </c>
      <c r="C267" s="49"/>
      <c r="D267" s="49" t="s">
        <v>105</v>
      </c>
      <c r="E267" s="49"/>
      <c r="F267" s="158"/>
      <c r="G267" s="158" t="s">
        <v>22</v>
      </c>
      <c r="H267" s="158"/>
      <c r="I267" s="158"/>
      <c r="J267" s="158"/>
      <c r="K267" s="158"/>
      <c r="L267" s="158"/>
      <c r="M267" s="158"/>
      <c r="N267" s="142">
        <f t="shared" si="24"/>
        <v>0</v>
      </c>
    </row>
    <row r="268" spans="1:14" ht="114" customHeight="1" x14ac:dyDescent="0.2">
      <c r="B268" s="247" t="s">
        <v>366</v>
      </c>
      <c r="C268" s="255" t="s">
        <v>583</v>
      </c>
      <c r="D268" s="256" t="s">
        <v>236</v>
      </c>
      <c r="E268" s="65" t="s">
        <v>67</v>
      </c>
      <c r="F268" s="160">
        <v>253.26</v>
      </c>
      <c r="G268" s="160"/>
      <c r="H268" s="160"/>
      <c r="I268" s="160"/>
      <c r="J268" s="160"/>
      <c r="K268" s="160"/>
      <c r="L268" s="160">
        <v>253.26</v>
      </c>
      <c r="M268" s="145"/>
      <c r="N268" s="142">
        <f t="shared" si="24"/>
        <v>0</v>
      </c>
    </row>
    <row r="269" spans="1:14" s="380" customFormat="1" ht="21.75" customHeight="1" x14ac:dyDescent="0.2">
      <c r="A269" s="390"/>
      <c r="B269" s="71" t="s">
        <v>367</v>
      </c>
      <c r="C269" s="253"/>
      <c r="D269" s="49" t="s">
        <v>106</v>
      </c>
      <c r="E269" s="257"/>
      <c r="F269" s="257"/>
      <c r="G269" s="145"/>
      <c r="H269" s="257"/>
      <c r="I269" s="257"/>
      <c r="J269" s="257"/>
      <c r="K269" s="257"/>
      <c r="L269" s="257"/>
      <c r="M269" s="257"/>
      <c r="N269" s="142">
        <f t="shared" si="24"/>
        <v>0</v>
      </c>
    </row>
    <row r="270" spans="1:14" s="380" customFormat="1" ht="63.75" x14ac:dyDescent="0.2">
      <c r="A270" s="390"/>
      <c r="B270" s="39" t="s">
        <v>368</v>
      </c>
      <c r="C270" s="40" t="s">
        <v>572</v>
      </c>
      <c r="D270" s="42" t="s">
        <v>107</v>
      </c>
      <c r="E270" s="41" t="s">
        <v>69</v>
      </c>
      <c r="F270" s="143"/>
      <c r="G270" s="143">
        <v>84.84</v>
      </c>
      <c r="H270" s="143"/>
      <c r="I270" s="143">
        <v>0.05</v>
      </c>
      <c r="J270" s="143"/>
      <c r="K270" s="143"/>
      <c r="L270" s="143">
        <v>4.242</v>
      </c>
      <c r="M270" s="145"/>
      <c r="N270" s="142">
        <f t="shared" si="24"/>
        <v>0</v>
      </c>
    </row>
    <row r="271" spans="1:14" s="380" customFormat="1" ht="25.5" x14ac:dyDescent="0.2">
      <c r="A271" s="390"/>
      <c r="B271" s="39" t="s">
        <v>369</v>
      </c>
      <c r="C271" s="40" t="s">
        <v>584</v>
      </c>
      <c r="D271" s="42" t="s">
        <v>108</v>
      </c>
      <c r="E271" s="41" t="s">
        <v>67</v>
      </c>
      <c r="F271" s="143"/>
      <c r="G271" s="143">
        <v>84.84</v>
      </c>
      <c r="H271" s="143"/>
      <c r="I271" s="143"/>
      <c r="J271" s="143"/>
      <c r="K271" s="143"/>
      <c r="L271" s="143">
        <v>84.84</v>
      </c>
      <c r="M271" s="145"/>
      <c r="N271" s="142">
        <f t="shared" si="24"/>
        <v>0</v>
      </c>
    </row>
    <row r="272" spans="1:14" s="380" customFormat="1" ht="99" customHeight="1" x14ac:dyDescent="0.2">
      <c r="A272" s="390"/>
      <c r="B272" s="39" t="s">
        <v>370</v>
      </c>
      <c r="C272" s="38" t="s">
        <v>585</v>
      </c>
      <c r="D272" s="172" t="s">
        <v>239</v>
      </c>
      <c r="E272" s="65" t="s">
        <v>67</v>
      </c>
      <c r="F272" s="143"/>
      <c r="G272" s="143">
        <v>84.84</v>
      </c>
      <c r="H272" s="160"/>
      <c r="I272" s="160"/>
      <c r="J272" s="160"/>
      <c r="K272" s="160"/>
      <c r="L272" s="143">
        <v>84.84</v>
      </c>
      <c r="M272" s="145"/>
      <c r="N272" s="142">
        <f t="shared" si="24"/>
        <v>0</v>
      </c>
    </row>
    <row r="273" spans="1:14" s="380" customFormat="1" ht="51" x14ac:dyDescent="0.2">
      <c r="A273" s="390"/>
      <c r="B273" s="39" t="s">
        <v>371</v>
      </c>
      <c r="C273" s="41" t="s">
        <v>588</v>
      </c>
      <c r="D273" s="42" t="s">
        <v>240</v>
      </c>
      <c r="E273" s="41" t="s">
        <v>59</v>
      </c>
      <c r="F273" s="143">
        <v>9.8999999999999986</v>
      </c>
      <c r="G273" s="143">
        <v>3</v>
      </c>
      <c r="H273" s="143">
        <v>3.3</v>
      </c>
      <c r="I273" s="143"/>
      <c r="J273" s="143"/>
      <c r="K273" s="143"/>
      <c r="L273" s="336">
        <v>9.8999999999999986</v>
      </c>
      <c r="M273" s="145"/>
      <c r="N273" s="142">
        <f t="shared" si="24"/>
        <v>0</v>
      </c>
    </row>
    <row r="274" spans="1:14" s="380" customFormat="1" ht="51" x14ac:dyDescent="0.2">
      <c r="A274" s="390"/>
      <c r="B274" s="39" t="s">
        <v>372</v>
      </c>
      <c r="C274" s="41" t="s">
        <v>589</v>
      </c>
      <c r="D274" s="62" t="s">
        <v>241</v>
      </c>
      <c r="E274" s="41" t="s">
        <v>59</v>
      </c>
      <c r="F274" s="143">
        <v>4.5</v>
      </c>
      <c r="G274" s="143">
        <v>6</v>
      </c>
      <c r="H274" s="143">
        <v>0.75</v>
      </c>
      <c r="I274" s="143"/>
      <c r="J274" s="143"/>
      <c r="K274" s="143"/>
      <c r="L274" s="336">
        <v>4.5</v>
      </c>
      <c r="M274" s="145"/>
      <c r="N274" s="142">
        <f t="shared" si="24"/>
        <v>0</v>
      </c>
    </row>
    <row r="275" spans="1:14" s="4" customFormat="1" ht="20.100000000000001" customHeight="1" x14ac:dyDescent="0.2">
      <c r="B275" s="71" t="s">
        <v>373</v>
      </c>
      <c r="C275" s="253"/>
      <c r="D275" s="258" t="s">
        <v>110</v>
      </c>
      <c r="E275" s="66"/>
      <c r="F275" s="66"/>
      <c r="G275" s="66"/>
      <c r="H275" s="66"/>
      <c r="I275" s="66"/>
      <c r="J275" s="66"/>
      <c r="K275" s="66"/>
      <c r="L275" s="66"/>
      <c r="M275" s="338"/>
      <c r="N275" s="142">
        <f t="shared" si="24"/>
        <v>0</v>
      </c>
    </row>
    <row r="276" spans="1:14" s="45" customFormat="1" ht="45.75" customHeight="1" x14ac:dyDescent="0.2">
      <c r="B276" s="39" t="s">
        <v>374</v>
      </c>
      <c r="C276" s="40" t="s">
        <v>597</v>
      </c>
      <c r="D276" s="62" t="s">
        <v>478</v>
      </c>
      <c r="E276" s="40" t="s">
        <v>78</v>
      </c>
      <c r="F276" s="212">
        <v>6</v>
      </c>
      <c r="G276" s="145">
        <v>3.65</v>
      </c>
      <c r="H276" s="145">
        <v>1.7</v>
      </c>
      <c r="I276" s="145"/>
      <c r="J276" s="145"/>
      <c r="K276" s="145"/>
      <c r="L276" s="379">
        <v>37.229999999999997</v>
      </c>
      <c r="M276" s="145"/>
      <c r="N276" s="142">
        <f t="shared" si="24"/>
        <v>0</v>
      </c>
    </row>
    <row r="277" spans="1:14" s="23" customFormat="1" ht="23.25" customHeight="1" x14ac:dyDescent="0.2">
      <c r="B277" s="71" t="s">
        <v>375</v>
      </c>
      <c r="C277" s="53"/>
      <c r="D277" s="54" t="s">
        <v>245</v>
      </c>
      <c r="E277" s="53"/>
      <c r="F277" s="163"/>
      <c r="G277" s="163"/>
      <c r="H277" s="163"/>
      <c r="I277" s="163"/>
      <c r="J277" s="163"/>
      <c r="K277" s="163"/>
      <c r="L277" s="163"/>
      <c r="M277" s="143"/>
      <c r="N277" s="142">
        <f t="shared" si="24"/>
        <v>0</v>
      </c>
    </row>
    <row r="278" spans="1:14" s="23" customFormat="1" ht="54.75" customHeight="1" x14ac:dyDescent="0.2">
      <c r="B278" s="39" t="s">
        <v>376</v>
      </c>
      <c r="C278" s="40" t="s">
        <v>596</v>
      </c>
      <c r="D278" s="42" t="s">
        <v>244</v>
      </c>
      <c r="E278" s="40" t="s">
        <v>78</v>
      </c>
      <c r="F278" s="143">
        <v>6</v>
      </c>
      <c r="G278" s="143">
        <v>0.7</v>
      </c>
      <c r="H278" s="143">
        <v>2.1</v>
      </c>
      <c r="I278" s="143"/>
      <c r="J278" s="143"/>
      <c r="K278" s="143"/>
      <c r="L278" s="379">
        <v>8.8199999999999985</v>
      </c>
      <c r="M278" s="145"/>
      <c r="N278" s="142">
        <f t="shared" si="24"/>
        <v>0</v>
      </c>
    </row>
    <row r="279" spans="1:14" s="281" customFormat="1" ht="63.75" customHeight="1" x14ac:dyDescent="0.2">
      <c r="B279" s="293" t="s">
        <v>377</v>
      </c>
      <c r="C279" s="304" t="s">
        <v>594</v>
      </c>
      <c r="D279" s="305" t="s">
        <v>243</v>
      </c>
      <c r="E279" s="306" t="s">
        <v>78</v>
      </c>
      <c r="F279" s="307">
        <v>6</v>
      </c>
      <c r="G279" s="307">
        <v>3.07</v>
      </c>
      <c r="H279" s="307">
        <v>1.79</v>
      </c>
      <c r="I279" s="307"/>
      <c r="J279" s="307"/>
      <c r="K279" s="307"/>
      <c r="L279" s="337">
        <v>32.971799999999995</v>
      </c>
      <c r="M279" s="145"/>
      <c r="N279" s="142">
        <f t="shared" si="24"/>
        <v>0</v>
      </c>
    </row>
    <row r="280" spans="1:14" ht="24.75" customHeight="1" x14ac:dyDescent="0.2">
      <c r="B280" s="71" t="s">
        <v>378</v>
      </c>
      <c r="C280" s="253"/>
      <c r="D280" s="49" t="s">
        <v>111</v>
      </c>
      <c r="E280" s="50"/>
      <c r="F280" s="50"/>
      <c r="G280" s="50"/>
      <c r="H280" s="50"/>
      <c r="I280" s="50"/>
      <c r="J280" s="50"/>
      <c r="K280" s="50"/>
      <c r="L280" s="50"/>
      <c r="M280" s="50"/>
      <c r="N280" s="142">
        <f t="shared" si="24"/>
        <v>0</v>
      </c>
    </row>
    <row r="281" spans="1:14" ht="25.5" x14ac:dyDescent="0.2">
      <c r="B281" s="173" t="s">
        <v>379</v>
      </c>
      <c r="C281" s="40" t="s">
        <v>647</v>
      </c>
      <c r="D281" s="42" t="s">
        <v>187</v>
      </c>
      <c r="E281" s="41" t="s">
        <v>147</v>
      </c>
      <c r="F281" s="143">
        <v>6</v>
      </c>
      <c r="G281" s="143"/>
      <c r="H281" s="143"/>
      <c r="I281" s="143"/>
      <c r="J281" s="143"/>
      <c r="K281" s="143"/>
      <c r="L281" s="143">
        <v>6</v>
      </c>
      <c r="M281" s="145"/>
      <c r="N281" s="142">
        <f t="shared" si="24"/>
        <v>0</v>
      </c>
    </row>
    <row r="282" spans="1:14" ht="30" customHeight="1" x14ac:dyDescent="0.2">
      <c r="B282" s="173" t="s">
        <v>380</v>
      </c>
      <c r="C282" s="38" t="s">
        <v>625</v>
      </c>
      <c r="D282" s="62" t="s">
        <v>218</v>
      </c>
      <c r="E282" s="41" t="s">
        <v>147</v>
      </c>
      <c r="F282" s="143">
        <v>6</v>
      </c>
      <c r="G282" s="143"/>
      <c r="H282" s="143"/>
      <c r="I282" s="143"/>
      <c r="J282" s="143"/>
      <c r="K282" s="143"/>
      <c r="L282" s="143">
        <v>6</v>
      </c>
      <c r="M282" s="145"/>
      <c r="N282" s="142">
        <f t="shared" si="24"/>
        <v>0</v>
      </c>
    </row>
    <row r="283" spans="1:14" ht="57" customHeight="1" x14ac:dyDescent="0.2">
      <c r="B283" s="173" t="s">
        <v>381</v>
      </c>
      <c r="C283" s="40" t="s">
        <v>609</v>
      </c>
      <c r="D283" s="42" t="s">
        <v>113</v>
      </c>
      <c r="E283" s="41" t="s">
        <v>147</v>
      </c>
      <c r="F283" s="143">
        <v>6</v>
      </c>
      <c r="G283" s="143"/>
      <c r="H283" s="143"/>
      <c r="I283" s="143"/>
      <c r="J283" s="143"/>
      <c r="K283" s="143"/>
      <c r="L283" s="143">
        <v>6</v>
      </c>
      <c r="M283" s="145"/>
      <c r="N283" s="142">
        <f t="shared" si="24"/>
        <v>0</v>
      </c>
    </row>
    <row r="284" spans="1:14" ht="42" customHeight="1" x14ac:dyDescent="0.2">
      <c r="B284" s="173" t="s">
        <v>382</v>
      </c>
      <c r="C284" s="38" t="s">
        <v>624</v>
      </c>
      <c r="D284" s="42" t="s">
        <v>215</v>
      </c>
      <c r="E284" s="41" t="s">
        <v>147</v>
      </c>
      <c r="F284" s="143">
        <v>6</v>
      </c>
      <c r="G284" s="143"/>
      <c r="H284" s="143"/>
      <c r="I284" s="143"/>
      <c r="J284" s="143"/>
      <c r="K284" s="143"/>
      <c r="L284" s="143">
        <v>6</v>
      </c>
      <c r="M284" s="145"/>
      <c r="N284" s="142">
        <f t="shared" si="24"/>
        <v>0</v>
      </c>
    </row>
    <row r="285" spans="1:14" ht="42" customHeight="1" x14ac:dyDescent="0.2">
      <c r="B285" s="173" t="s">
        <v>383</v>
      </c>
      <c r="C285" s="38" t="s">
        <v>652</v>
      </c>
      <c r="D285" s="42" t="s">
        <v>199</v>
      </c>
      <c r="E285" s="41" t="s">
        <v>147</v>
      </c>
      <c r="F285" s="143">
        <v>6</v>
      </c>
      <c r="G285" s="143"/>
      <c r="H285" s="143"/>
      <c r="I285" s="143"/>
      <c r="J285" s="143"/>
      <c r="K285" s="143"/>
      <c r="L285" s="143">
        <v>6</v>
      </c>
      <c r="M285" s="145"/>
      <c r="N285" s="142">
        <f t="shared" si="24"/>
        <v>0</v>
      </c>
    </row>
    <row r="286" spans="1:14" s="4" customFormat="1" ht="47.25" customHeight="1" x14ac:dyDescent="0.2">
      <c r="B286" s="71" t="s">
        <v>384</v>
      </c>
      <c r="C286" s="48"/>
      <c r="D286" s="345" t="s">
        <v>386</v>
      </c>
      <c r="E286" s="53"/>
      <c r="F286" s="57"/>
      <c r="G286" s="57"/>
      <c r="H286" s="57"/>
      <c r="I286" s="57"/>
      <c r="J286" s="57"/>
      <c r="K286" s="57"/>
      <c r="L286" s="57"/>
      <c r="M286" s="175"/>
      <c r="N286" s="142">
        <f t="shared" si="24"/>
        <v>0</v>
      </c>
    </row>
    <row r="287" spans="1:14" ht="39.75" customHeight="1" x14ac:dyDescent="0.2">
      <c r="B287" s="173" t="s">
        <v>385</v>
      </c>
      <c r="C287" s="38" t="s">
        <v>552</v>
      </c>
      <c r="D287" s="62" t="s">
        <v>23</v>
      </c>
      <c r="E287" s="41" t="s">
        <v>80</v>
      </c>
      <c r="F287" s="176">
        <v>260.21856000000002</v>
      </c>
      <c r="G287" s="176"/>
      <c r="H287" s="176"/>
      <c r="I287" s="176"/>
      <c r="J287" s="176"/>
      <c r="K287" s="176"/>
      <c r="L287" s="176">
        <v>260.21856000000002</v>
      </c>
      <c r="M287" s="145"/>
      <c r="N287" s="142">
        <f t="shared" si="24"/>
        <v>0</v>
      </c>
    </row>
    <row r="288" spans="1:14" ht="55.5" customHeight="1" x14ac:dyDescent="0.2">
      <c r="B288" s="173" t="s">
        <v>387</v>
      </c>
      <c r="C288" s="38" t="s">
        <v>603</v>
      </c>
      <c r="D288" s="62" t="s">
        <v>251</v>
      </c>
      <c r="E288" s="41" t="s">
        <v>147</v>
      </c>
      <c r="F288" s="176">
        <v>2</v>
      </c>
      <c r="G288" s="176"/>
      <c r="H288" s="176"/>
      <c r="I288" s="176"/>
      <c r="J288" s="176"/>
      <c r="K288" s="176"/>
      <c r="L288" s="176">
        <v>2</v>
      </c>
      <c r="M288" s="145"/>
      <c r="N288" s="142">
        <f t="shared" si="24"/>
        <v>0</v>
      </c>
    </row>
    <row r="289" spans="2:14" ht="55.5" customHeight="1" x14ac:dyDescent="0.2">
      <c r="B289" s="173" t="s">
        <v>388</v>
      </c>
      <c r="C289" s="38" t="s">
        <v>604</v>
      </c>
      <c r="D289" s="177" t="s">
        <v>252</v>
      </c>
      <c r="E289" s="41" t="s">
        <v>147</v>
      </c>
      <c r="F289" s="176">
        <v>2</v>
      </c>
      <c r="G289" s="176"/>
      <c r="H289" s="176"/>
      <c r="I289" s="176"/>
      <c r="J289" s="176"/>
      <c r="K289" s="176"/>
      <c r="L289" s="176">
        <v>2</v>
      </c>
      <c r="M289" s="145"/>
      <c r="N289" s="142">
        <f t="shared" si="24"/>
        <v>0</v>
      </c>
    </row>
    <row r="290" spans="2:14" ht="56.25" customHeight="1" x14ac:dyDescent="0.2">
      <c r="B290" s="173" t="s">
        <v>389</v>
      </c>
      <c r="C290" s="38" t="s">
        <v>605</v>
      </c>
      <c r="D290" s="177" t="s">
        <v>253</v>
      </c>
      <c r="E290" s="41" t="s">
        <v>147</v>
      </c>
      <c r="F290" s="176">
        <v>2</v>
      </c>
      <c r="G290" s="176"/>
      <c r="H290" s="176"/>
      <c r="I290" s="176"/>
      <c r="J290" s="176"/>
      <c r="K290" s="176"/>
      <c r="L290" s="176">
        <v>2</v>
      </c>
      <c r="M290" s="145"/>
      <c r="N290" s="142">
        <f t="shared" si="24"/>
        <v>0</v>
      </c>
    </row>
    <row r="291" spans="2:14" ht="41.25" customHeight="1" x14ac:dyDescent="0.2">
      <c r="B291" s="173" t="s">
        <v>390</v>
      </c>
      <c r="C291" s="38" t="s">
        <v>578</v>
      </c>
      <c r="D291" s="42" t="s">
        <v>119</v>
      </c>
      <c r="E291" s="41" t="s">
        <v>67</v>
      </c>
      <c r="F291" s="176">
        <v>26.58</v>
      </c>
      <c r="G291" s="176"/>
      <c r="H291" s="176"/>
      <c r="I291" s="176"/>
      <c r="J291" s="176"/>
      <c r="K291" s="176"/>
      <c r="L291" s="176">
        <v>26.58</v>
      </c>
      <c r="M291" s="145"/>
      <c r="N291" s="142">
        <f t="shared" si="24"/>
        <v>0</v>
      </c>
    </row>
    <row r="292" spans="2:14" ht="30.75" customHeight="1" x14ac:dyDescent="0.2">
      <c r="B292" s="173" t="s">
        <v>391</v>
      </c>
      <c r="C292" s="38" t="s">
        <v>629</v>
      </c>
      <c r="D292" s="42" t="s">
        <v>124</v>
      </c>
      <c r="E292" s="41" t="s">
        <v>59</v>
      </c>
      <c r="F292" s="176">
        <v>24</v>
      </c>
      <c r="G292" s="176"/>
      <c r="H292" s="176"/>
      <c r="I292" s="176"/>
      <c r="J292" s="176"/>
      <c r="K292" s="176"/>
      <c r="L292" s="176">
        <v>24</v>
      </c>
      <c r="M292" s="145"/>
      <c r="N292" s="142">
        <f t="shared" si="24"/>
        <v>0</v>
      </c>
    </row>
    <row r="293" spans="2:14" ht="76.5" x14ac:dyDescent="0.2">
      <c r="B293" s="173" t="s">
        <v>392</v>
      </c>
      <c r="C293" s="38" t="s">
        <v>602</v>
      </c>
      <c r="D293" s="42" t="s">
        <v>120</v>
      </c>
      <c r="E293" s="41" t="s">
        <v>147</v>
      </c>
      <c r="F293" s="28">
        <v>6</v>
      </c>
      <c r="G293" s="28"/>
      <c r="H293" s="28"/>
      <c r="I293" s="28"/>
      <c r="J293" s="28"/>
      <c r="K293" s="28"/>
      <c r="L293" s="28">
        <v>6</v>
      </c>
      <c r="M293" s="145"/>
      <c r="N293" s="142">
        <f t="shared" si="24"/>
        <v>0</v>
      </c>
    </row>
    <row r="294" spans="2:14" ht="63.75" x14ac:dyDescent="0.2">
      <c r="B294" s="173" t="s">
        <v>393</v>
      </c>
      <c r="C294" s="38" t="s">
        <v>601</v>
      </c>
      <c r="D294" s="42" t="s">
        <v>121</v>
      </c>
      <c r="E294" s="41" t="s">
        <v>147</v>
      </c>
      <c r="F294" s="28">
        <v>6</v>
      </c>
      <c r="G294" s="28"/>
      <c r="H294" s="28"/>
      <c r="I294" s="28"/>
      <c r="J294" s="28"/>
      <c r="K294" s="28"/>
      <c r="L294" s="28">
        <v>6</v>
      </c>
      <c r="M294" s="145"/>
      <c r="N294" s="142">
        <f t="shared" si="24"/>
        <v>0</v>
      </c>
    </row>
    <row r="295" spans="2:14" ht="25.5" x14ac:dyDescent="0.2">
      <c r="B295" s="173" t="s">
        <v>394</v>
      </c>
      <c r="C295" s="38" t="s">
        <v>627</v>
      </c>
      <c r="D295" s="42" t="s">
        <v>122</v>
      </c>
      <c r="E295" s="41" t="s">
        <v>147</v>
      </c>
      <c r="F295" s="28">
        <v>15</v>
      </c>
      <c r="G295" s="28"/>
      <c r="H295" s="28"/>
      <c r="I295" s="28"/>
      <c r="J295" s="28"/>
      <c r="K295" s="28"/>
      <c r="L295" s="28">
        <v>15</v>
      </c>
      <c r="M295" s="145"/>
      <c r="N295" s="142">
        <f t="shared" si="24"/>
        <v>0</v>
      </c>
    </row>
    <row r="296" spans="2:14" ht="30.75" customHeight="1" x14ac:dyDescent="0.2">
      <c r="B296" s="173" t="s">
        <v>395</v>
      </c>
      <c r="C296" s="38" t="s">
        <v>628</v>
      </c>
      <c r="D296" s="42" t="s">
        <v>123</v>
      </c>
      <c r="E296" s="41" t="s">
        <v>59</v>
      </c>
      <c r="F296" s="28">
        <v>25</v>
      </c>
      <c r="G296" s="28"/>
      <c r="H296" s="28"/>
      <c r="I296" s="28"/>
      <c r="J296" s="28"/>
      <c r="K296" s="28"/>
      <c r="L296" s="28">
        <v>25</v>
      </c>
      <c r="M296" s="145"/>
      <c r="N296" s="142">
        <f t="shared" si="24"/>
        <v>0</v>
      </c>
    </row>
    <row r="297" spans="2:14" ht="30.75" customHeight="1" x14ac:dyDescent="0.2">
      <c r="B297" s="173" t="s">
        <v>396</v>
      </c>
      <c r="C297" s="203" t="s">
        <v>629</v>
      </c>
      <c r="D297" s="64" t="s">
        <v>124</v>
      </c>
      <c r="E297" s="65" t="s">
        <v>59</v>
      </c>
      <c r="F297" s="259">
        <v>50</v>
      </c>
      <c r="G297" s="259"/>
      <c r="H297" s="259"/>
      <c r="I297" s="259"/>
      <c r="J297" s="259"/>
      <c r="K297" s="259"/>
      <c r="L297" s="259">
        <v>50</v>
      </c>
      <c r="M297" s="145"/>
      <c r="N297" s="142">
        <f t="shared" si="24"/>
        <v>0</v>
      </c>
    </row>
    <row r="298" spans="2:14" ht="22.5" customHeight="1" x14ac:dyDescent="0.2">
      <c r="B298" s="71" t="s">
        <v>397</v>
      </c>
      <c r="C298" s="253"/>
      <c r="D298" s="328" t="s">
        <v>125</v>
      </c>
      <c r="E298" s="257"/>
      <c r="F298" s="257"/>
      <c r="G298" s="257"/>
      <c r="H298" s="257"/>
      <c r="I298" s="257"/>
      <c r="J298" s="257"/>
      <c r="K298" s="257"/>
      <c r="L298" s="257"/>
      <c r="M298" s="257"/>
      <c r="N298" s="142">
        <f t="shared" si="24"/>
        <v>0</v>
      </c>
    </row>
    <row r="299" spans="2:14" ht="76.5" x14ac:dyDescent="0.2">
      <c r="B299" s="173" t="s">
        <v>398</v>
      </c>
      <c r="C299" s="203" t="s">
        <v>623</v>
      </c>
      <c r="D299" s="216" t="s">
        <v>254</v>
      </c>
      <c r="E299" s="65" t="s">
        <v>147</v>
      </c>
      <c r="F299" s="166">
        <v>24</v>
      </c>
      <c r="G299" s="160"/>
      <c r="H299" s="160"/>
      <c r="I299" s="160"/>
      <c r="J299" s="160"/>
      <c r="K299" s="160"/>
      <c r="L299" s="160">
        <v>24</v>
      </c>
      <c r="M299" s="145"/>
      <c r="N299" s="142">
        <f t="shared" si="24"/>
        <v>0</v>
      </c>
    </row>
    <row r="300" spans="2:14" ht="63.75" x14ac:dyDescent="0.2">
      <c r="B300" s="173" t="s">
        <v>399</v>
      </c>
      <c r="C300" s="38" t="s">
        <v>621</v>
      </c>
      <c r="D300" s="42" t="s">
        <v>533</v>
      </c>
      <c r="E300" s="41" t="s">
        <v>147</v>
      </c>
      <c r="F300" s="143">
        <v>12</v>
      </c>
      <c r="G300" s="143"/>
      <c r="H300" s="143"/>
      <c r="I300" s="143"/>
      <c r="J300" s="143"/>
      <c r="K300" s="143"/>
      <c r="L300" s="160">
        <v>12</v>
      </c>
      <c r="M300" s="145"/>
      <c r="N300" s="142">
        <f t="shared" si="24"/>
        <v>0</v>
      </c>
    </row>
    <row r="301" spans="2:14" ht="38.25" x14ac:dyDescent="0.2">
      <c r="B301" s="173" t="s">
        <v>400</v>
      </c>
      <c r="C301" s="38" t="s">
        <v>622</v>
      </c>
      <c r="D301" s="42" t="s">
        <v>24</v>
      </c>
      <c r="E301" s="41" t="s">
        <v>147</v>
      </c>
      <c r="F301" s="176">
        <v>12</v>
      </c>
      <c r="G301" s="176"/>
      <c r="H301" s="176"/>
      <c r="I301" s="176"/>
      <c r="J301" s="176"/>
      <c r="K301" s="176"/>
      <c r="L301" s="184">
        <v>12</v>
      </c>
      <c r="M301" s="145"/>
      <c r="N301" s="142">
        <f t="shared" si="24"/>
        <v>0</v>
      </c>
    </row>
    <row r="302" spans="2:14" ht="25.5" x14ac:dyDescent="0.2">
      <c r="B302" s="173" t="s">
        <v>401</v>
      </c>
      <c r="C302" s="40" t="s">
        <v>655</v>
      </c>
      <c r="D302" s="42" t="s">
        <v>126</v>
      </c>
      <c r="E302" s="41" t="s">
        <v>147</v>
      </c>
      <c r="F302" s="143">
        <v>16</v>
      </c>
      <c r="G302" s="143"/>
      <c r="H302" s="143"/>
      <c r="I302" s="143"/>
      <c r="J302" s="143"/>
      <c r="K302" s="143"/>
      <c r="L302" s="160">
        <v>16</v>
      </c>
      <c r="M302" s="145"/>
      <c r="N302" s="142">
        <f t="shared" si="24"/>
        <v>0</v>
      </c>
    </row>
    <row r="303" spans="2:14" s="45" customFormat="1" ht="35.25" customHeight="1" x14ac:dyDescent="0.2">
      <c r="B303" s="173" t="s">
        <v>402</v>
      </c>
      <c r="C303" s="40" t="s">
        <v>654</v>
      </c>
      <c r="D303" s="42" t="s">
        <v>127</v>
      </c>
      <c r="E303" s="41" t="s">
        <v>147</v>
      </c>
      <c r="F303" s="143">
        <v>9</v>
      </c>
      <c r="G303" s="143"/>
      <c r="H303" s="143"/>
      <c r="I303" s="143"/>
      <c r="J303" s="143"/>
      <c r="K303" s="143"/>
      <c r="L303" s="160">
        <v>9</v>
      </c>
      <c r="M303" s="145"/>
      <c r="N303" s="142">
        <f t="shared" si="24"/>
        <v>0</v>
      </c>
    </row>
    <row r="304" spans="2:14" ht="70.5" customHeight="1" x14ac:dyDescent="0.2">
      <c r="B304" s="173" t="s">
        <v>403</v>
      </c>
      <c r="C304" s="40" t="s">
        <v>611</v>
      </c>
      <c r="D304" s="42" t="s">
        <v>216</v>
      </c>
      <c r="E304" s="41" t="s">
        <v>147</v>
      </c>
      <c r="F304" s="143">
        <v>6</v>
      </c>
      <c r="G304" s="143"/>
      <c r="H304" s="143"/>
      <c r="I304" s="143"/>
      <c r="J304" s="143"/>
      <c r="K304" s="143"/>
      <c r="L304" s="160">
        <v>6</v>
      </c>
      <c r="M304" s="145"/>
      <c r="N304" s="142">
        <f t="shared" si="24"/>
        <v>0</v>
      </c>
    </row>
    <row r="305" spans="1:14" ht="25.5" x14ac:dyDescent="0.2">
      <c r="B305" s="173" t="s">
        <v>404</v>
      </c>
      <c r="C305" s="40" t="s">
        <v>612</v>
      </c>
      <c r="D305" s="42" t="s">
        <v>128</v>
      </c>
      <c r="E305" s="41" t="s">
        <v>147</v>
      </c>
      <c r="F305" s="143">
        <v>32</v>
      </c>
      <c r="G305" s="143"/>
      <c r="H305" s="143"/>
      <c r="I305" s="143"/>
      <c r="J305" s="143"/>
      <c r="K305" s="143"/>
      <c r="L305" s="160">
        <v>32</v>
      </c>
      <c r="M305" s="145"/>
      <c r="N305" s="142">
        <f t="shared" si="24"/>
        <v>0</v>
      </c>
    </row>
    <row r="306" spans="1:14" ht="76.5" x14ac:dyDescent="0.2">
      <c r="B306" s="173" t="s">
        <v>405</v>
      </c>
      <c r="C306" s="40" t="s">
        <v>620</v>
      </c>
      <c r="D306" s="42" t="s">
        <v>255</v>
      </c>
      <c r="E306" s="41" t="s">
        <v>147</v>
      </c>
      <c r="F306" s="143">
        <v>6</v>
      </c>
      <c r="G306" s="143"/>
      <c r="H306" s="143"/>
      <c r="I306" s="143"/>
      <c r="J306" s="143"/>
      <c r="K306" s="143"/>
      <c r="L306" s="160">
        <v>6</v>
      </c>
      <c r="M306" s="145"/>
      <c r="N306" s="142">
        <f t="shared" si="24"/>
        <v>0</v>
      </c>
    </row>
    <row r="307" spans="1:14" ht="76.5" customHeight="1" x14ac:dyDescent="0.2">
      <c r="B307" s="173" t="s">
        <v>406</v>
      </c>
      <c r="C307" s="40" t="s">
        <v>653</v>
      </c>
      <c r="D307" s="62" t="s">
        <v>25</v>
      </c>
      <c r="E307" s="41" t="s">
        <v>147</v>
      </c>
      <c r="F307" s="143">
        <v>4</v>
      </c>
      <c r="G307" s="143"/>
      <c r="H307" s="143"/>
      <c r="I307" s="143"/>
      <c r="J307" s="143"/>
      <c r="K307" s="50"/>
      <c r="L307" s="160">
        <v>4</v>
      </c>
      <c r="M307" s="145"/>
      <c r="N307" s="142">
        <f t="shared" si="24"/>
        <v>0</v>
      </c>
    </row>
    <row r="308" spans="1:14" ht="30" customHeight="1" x14ac:dyDescent="0.2">
      <c r="B308" s="173" t="s">
        <v>407</v>
      </c>
      <c r="C308" s="40" t="s">
        <v>612</v>
      </c>
      <c r="D308" s="42" t="s">
        <v>212</v>
      </c>
      <c r="E308" s="41" t="s">
        <v>147</v>
      </c>
      <c r="F308" s="143">
        <v>3</v>
      </c>
      <c r="G308" s="143"/>
      <c r="H308" s="143"/>
      <c r="I308" s="143"/>
      <c r="J308" s="143"/>
      <c r="K308" s="50"/>
      <c r="L308" s="160">
        <v>3</v>
      </c>
      <c r="M308" s="145"/>
      <c r="N308" s="142">
        <f t="shared" si="24"/>
        <v>0</v>
      </c>
    </row>
    <row r="309" spans="1:14" s="380" customFormat="1" ht="57.75" customHeight="1" x14ac:dyDescent="0.2">
      <c r="A309" s="390"/>
      <c r="B309" s="173" t="s">
        <v>408</v>
      </c>
      <c r="C309" s="38" t="s">
        <v>617</v>
      </c>
      <c r="D309" s="42" t="s">
        <v>213</v>
      </c>
      <c r="E309" s="41" t="s">
        <v>59</v>
      </c>
      <c r="F309" s="143">
        <v>1</v>
      </c>
      <c r="G309" s="143">
        <v>200</v>
      </c>
      <c r="H309" s="143"/>
      <c r="I309" s="143"/>
      <c r="J309" s="143"/>
      <c r="K309" s="66"/>
      <c r="L309" s="143">
        <v>200</v>
      </c>
      <c r="M309" s="145"/>
      <c r="N309" s="142">
        <f t="shared" si="24"/>
        <v>0</v>
      </c>
    </row>
    <row r="310" spans="1:14" s="380" customFormat="1" ht="39" customHeight="1" x14ac:dyDescent="0.2">
      <c r="A310" s="390"/>
      <c r="B310" s="173" t="s">
        <v>409</v>
      </c>
      <c r="C310" s="254" t="s">
        <v>630</v>
      </c>
      <c r="D310" s="64" t="s">
        <v>214</v>
      </c>
      <c r="E310" s="65" t="s">
        <v>59</v>
      </c>
      <c r="F310" s="160">
        <v>1</v>
      </c>
      <c r="G310" s="160">
        <v>150</v>
      </c>
      <c r="H310" s="160"/>
      <c r="I310" s="160"/>
      <c r="J310" s="160"/>
      <c r="K310" s="260"/>
      <c r="L310" s="160">
        <v>150</v>
      </c>
      <c r="M310" s="145"/>
      <c r="N310" s="142">
        <f t="shared" si="24"/>
        <v>0</v>
      </c>
    </row>
    <row r="311" spans="1:14" ht="19.5" customHeight="1" x14ac:dyDescent="0.2">
      <c r="B311" s="71" t="s">
        <v>410</v>
      </c>
      <c r="C311" s="253"/>
      <c r="D311" s="49" t="s">
        <v>27</v>
      </c>
      <c r="E311" s="50"/>
      <c r="F311" s="50"/>
      <c r="G311" s="50"/>
      <c r="H311" s="50"/>
      <c r="I311" s="50"/>
      <c r="J311" s="50"/>
      <c r="K311" s="50"/>
      <c r="L311" s="50"/>
      <c r="M311" s="50"/>
      <c r="N311" s="142">
        <f t="shared" si="24"/>
        <v>0</v>
      </c>
    </row>
    <row r="312" spans="1:14" ht="86.25" customHeight="1" x14ac:dyDescent="0.2">
      <c r="B312" s="39" t="s">
        <v>411</v>
      </c>
      <c r="C312" s="40" t="s">
        <v>660</v>
      </c>
      <c r="D312" s="62" t="s">
        <v>302</v>
      </c>
      <c r="E312" s="41" t="s">
        <v>256</v>
      </c>
      <c r="F312" s="176">
        <v>6</v>
      </c>
      <c r="G312" s="176">
        <v>2.5</v>
      </c>
      <c r="H312" s="176">
        <v>0.6</v>
      </c>
      <c r="I312" s="176"/>
      <c r="J312" s="176"/>
      <c r="K312" s="176"/>
      <c r="L312" s="176">
        <v>9</v>
      </c>
      <c r="M312" s="145"/>
      <c r="N312" s="142">
        <f t="shared" si="24"/>
        <v>0</v>
      </c>
    </row>
    <row r="313" spans="1:14" s="4" customFormat="1" ht="51" x14ac:dyDescent="0.2">
      <c r="B313" s="39" t="s">
        <v>412</v>
      </c>
      <c r="C313" s="40" t="s">
        <v>659</v>
      </c>
      <c r="D313" s="42" t="s">
        <v>53</v>
      </c>
      <c r="E313" s="41" t="s">
        <v>59</v>
      </c>
      <c r="F313" s="176">
        <v>6</v>
      </c>
      <c r="G313" s="176">
        <v>4.9800000000000004</v>
      </c>
      <c r="H313" s="176"/>
      <c r="I313" s="176"/>
      <c r="J313" s="176"/>
      <c r="K313" s="176"/>
      <c r="L313" s="176">
        <v>29.880000000000003</v>
      </c>
      <c r="M313" s="145"/>
      <c r="N313" s="142">
        <f t="shared" si="24"/>
        <v>0</v>
      </c>
    </row>
    <row r="314" spans="1:14" ht="51" x14ac:dyDescent="0.2">
      <c r="B314" s="39" t="s">
        <v>413</v>
      </c>
      <c r="C314" s="254" t="s">
        <v>650</v>
      </c>
      <c r="D314" s="64" t="s">
        <v>28</v>
      </c>
      <c r="E314" s="65" t="s">
        <v>147</v>
      </c>
      <c r="F314" s="184">
        <v>6</v>
      </c>
      <c r="G314" s="184"/>
      <c r="H314" s="184"/>
      <c r="I314" s="184"/>
      <c r="J314" s="184"/>
      <c r="K314" s="184"/>
      <c r="L314" s="184">
        <v>6</v>
      </c>
      <c r="M314" s="145"/>
      <c r="N314" s="142">
        <f t="shared" si="24"/>
        <v>0</v>
      </c>
    </row>
    <row r="315" spans="1:14" ht="19.5" customHeight="1" x14ac:dyDescent="0.2">
      <c r="B315" s="71" t="s">
        <v>414</v>
      </c>
      <c r="C315" s="253"/>
      <c r="D315" s="345" t="s">
        <v>26</v>
      </c>
      <c r="E315" s="50"/>
      <c r="F315" s="50"/>
      <c r="G315" s="50"/>
      <c r="H315" s="50"/>
      <c r="I315" s="50"/>
      <c r="J315" s="50"/>
      <c r="K315" s="50"/>
      <c r="L315" s="50"/>
      <c r="M315" s="50"/>
      <c r="N315" s="142">
        <f t="shared" si="24"/>
        <v>0</v>
      </c>
    </row>
    <row r="316" spans="1:14" ht="99.75" customHeight="1" x14ac:dyDescent="0.2">
      <c r="B316" s="39" t="s">
        <v>415</v>
      </c>
      <c r="C316" s="38" t="s">
        <v>632</v>
      </c>
      <c r="D316" s="62" t="s">
        <v>257</v>
      </c>
      <c r="E316" s="41" t="s">
        <v>78</v>
      </c>
      <c r="F316" s="186">
        <v>120</v>
      </c>
      <c r="G316" s="184"/>
      <c r="H316" s="184"/>
      <c r="I316" s="184"/>
      <c r="J316" s="184"/>
      <c r="K316" s="184"/>
      <c r="L316" s="184">
        <v>120</v>
      </c>
      <c r="M316" s="145"/>
      <c r="N316" s="142">
        <f t="shared" ref="N316:N322" si="25">M316*L316</f>
        <v>0</v>
      </c>
    </row>
    <row r="317" spans="1:14" ht="58.5" customHeight="1" x14ac:dyDescent="0.2">
      <c r="B317" s="39" t="s">
        <v>416</v>
      </c>
      <c r="C317" s="38" t="s">
        <v>636</v>
      </c>
      <c r="D317" s="216" t="s">
        <v>258</v>
      </c>
      <c r="E317" s="65" t="s">
        <v>78</v>
      </c>
      <c r="F317" s="186">
        <v>120</v>
      </c>
      <c r="G317" s="143"/>
      <c r="H317" s="143"/>
      <c r="I317" s="143"/>
      <c r="J317" s="143"/>
      <c r="K317" s="50"/>
      <c r="L317" s="143">
        <v>120</v>
      </c>
      <c r="M317" s="145"/>
      <c r="N317" s="142">
        <f t="shared" si="25"/>
        <v>0</v>
      </c>
    </row>
    <row r="318" spans="1:14" ht="44.25" customHeight="1" x14ac:dyDescent="0.2">
      <c r="B318" s="39" t="s">
        <v>417</v>
      </c>
      <c r="C318" s="203" t="s">
        <v>637</v>
      </c>
      <c r="D318" s="216" t="s">
        <v>259</v>
      </c>
      <c r="E318" s="65" t="s">
        <v>59</v>
      </c>
      <c r="F318" s="160">
        <v>26</v>
      </c>
      <c r="G318" s="160"/>
      <c r="H318" s="160"/>
      <c r="I318" s="160"/>
      <c r="J318" s="160"/>
      <c r="K318" s="261"/>
      <c r="L318" s="160">
        <v>26</v>
      </c>
      <c r="M318" s="145"/>
      <c r="N318" s="142">
        <f t="shared" si="25"/>
        <v>0</v>
      </c>
    </row>
    <row r="319" spans="1:14" ht="27.75" customHeight="1" x14ac:dyDescent="0.2">
      <c r="B319" s="71" t="s">
        <v>418</v>
      </c>
      <c r="C319" s="53"/>
      <c r="D319" s="323" t="s">
        <v>77</v>
      </c>
      <c r="E319" s="50"/>
      <c r="F319" s="50"/>
      <c r="G319" s="50"/>
      <c r="H319" s="50"/>
      <c r="I319" s="50"/>
      <c r="J319" s="50"/>
      <c r="K319" s="50"/>
      <c r="L319" s="50"/>
      <c r="M319" s="50"/>
      <c r="N319" s="142">
        <f t="shared" si="25"/>
        <v>0</v>
      </c>
    </row>
    <row r="320" spans="1:14" ht="66.75" customHeight="1" x14ac:dyDescent="0.2">
      <c r="B320" s="173" t="s">
        <v>419</v>
      </c>
      <c r="C320" s="40" t="s">
        <v>639</v>
      </c>
      <c r="D320" s="42" t="s">
        <v>31</v>
      </c>
      <c r="E320" s="41" t="s">
        <v>78</v>
      </c>
      <c r="F320" s="143">
        <v>98.33</v>
      </c>
      <c r="G320" s="143"/>
      <c r="H320" s="143"/>
      <c r="I320" s="143"/>
      <c r="J320" s="143"/>
      <c r="K320" s="143"/>
      <c r="L320" s="143">
        <v>98.33</v>
      </c>
      <c r="M320" s="145"/>
      <c r="N320" s="142">
        <f t="shared" si="25"/>
        <v>0</v>
      </c>
    </row>
    <row r="321" spans="2:14" s="4" customFormat="1" ht="20.100000000000001" customHeight="1" x14ac:dyDescent="0.2">
      <c r="B321" s="71" t="s">
        <v>420</v>
      </c>
      <c r="C321" s="53"/>
      <c r="D321" s="323" t="s">
        <v>83</v>
      </c>
      <c r="E321" s="53"/>
      <c r="F321" s="163"/>
      <c r="G321" s="163"/>
      <c r="H321" s="163"/>
      <c r="I321" s="163"/>
      <c r="J321" s="163"/>
      <c r="K321" s="163"/>
      <c r="L321" s="163"/>
      <c r="M321" s="163"/>
      <c r="N321" s="142">
        <f t="shared" si="25"/>
        <v>0</v>
      </c>
    </row>
    <row r="322" spans="2:14" ht="86.25" customHeight="1" x14ac:dyDescent="0.2">
      <c r="B322" s="39" t="s">
        <v>421</v>
      </c>
      <c r="C322" s="38" t="s">
        <v>640</v>
      </c>
      <c r="D322" s="42" t="s">
        <v>208</v>
      </c>
      <c r="E322" s="41" t="s">
        <v>67</v>
      </c>
      <c r="F322" s="143">
        <v>50</v>
      </c>
      <c r="G322" s="143"/>
      <c r="H322" s="143"/>
      <c r="I322" s="143"/>
      <c r="J322" s="143"/>
      <c r="K322" s="143"/>
      <c r="L322" s="143">
        <v>50</v>
      </c>
      <c r="M322" s="145"/>
      <c r="N322" s="142">
        <f t="shared" si="25"/>
        <v>0</v>
      </c>
    </row>
    <row r="323" spans="2:14" ht="27" customHeight="1" thickBot="1" x14ac:dyDescent="0.25">
      <c r="B323" s="60"/>
      <c r="C323" s="46"/>
      <c r="D323" s="47"/>
      <c r="E323" s="46"/>
      <c r="F323" s="147"/>
      <c r="G323" s="147"/>
      <c r="H323" s="147"/>
      <c r="I323" s="147"/>
      <c r="J323" s="147"/>
      <c r="K323" s="147"/>
      <c r="L323" s="147"/>
      <c r="M323" s="147" t="s">
        <v>148</v>
      </c>
      <c r="N323" s="148">
        <f>SUM(N252:N322)</f>
        <v>0</v>
      </c>
    </row>
    <row r="324" spans="2:14" ht="24.75" customHeight="1" thickBot="1" x14ac:dyDescent="0.25">
      <c r="B324" s="262"/>
      <c r="C324" s="21"/>
      <c r="D324" s="22"/>
      <c r="E324" s="72"/>
      <c r="F324" s="153"/>
      <c r="G324" s="153"/>
      <c r="H324" s="153"/>
      <c r="I324" s="153"/>
      <c r="J324" s="153"/>
      <c r="K324" s="201"/>
      <c r="L324" s="153"/>
      <c r="M324" s="153"/>
      <c r="N324" s="155"/>
    </row>
    <row r="325" spans="2:14" ht="25.5" customHeight="1" thickBot="1" x14ac:dyDescent="0.25">
      <c r="B325" s="167"/>
      <c r="C325" s="168"/>
      <c r="D325" s="168"/>
      <c r="E325" s="169"/>
      <c r="F325" s="170"/>
      <c r="G325" s="170"/>
      <c r="H325" s="170"/>
      <c r="I325" s="170"/>
      <c r="J325" s="170"/>
      <c r="K325" s="273" t="s">
        <v>430</v>
      </c>
      <c r="L325" s="170"/>
      <c r="M325" s="274" t="s">
        <v>667</v>
      </c>
      <c r="N325" s="171">
        <f>SUM(N323,N248,N213,N208,N201,N186,N155,N148,N142,N135,N117,N103,N85,N77,N63,N56,N49,N40,N32)</f>
        <v>0</v>
      </c>
    </row>
    <row r="326" spans="2:14" ht="25.5" customHeight="1" thickBot="1" x14ac:dyDescent="0.25">
      <c r="B326" s="167"/>
      <c r="C326" s="168"/>
      <c r="D326" s="168"/>
      <c r="E326" s="169"/>
      <c r="F326" s="170"/>
      <c r="G326" s="170"/>
      <c r="H326" s="170"/>
      <c r="I326" s="170"/>
      <c r="J326" s="170"/>
      <c r="K326" s="273" t="s">
        <v>429</v>
      </c>
      <c r="L326" s="170"/>
      <c r="M326" s="375" t="s">
        <v>680</v>
      </c>
      <c r="N326" s="171">
        <f>N325*0.2882</f>
        <v>0</v>
      </c>
    </row>
    <row r="327" spans="2:14" ht="25.5" customHeight="1" thickBot="1" x14ac:dyDescent="0.25">
      <c r="B327" s="167"/>
      <c r="C327" s="168"/>
      <c r="D327" s="168"/>
      <c r="E327" s="169"/>
      <c r="F327" s="170"/>
      <c r="G327" s="170"/>
      <c r="H327" s="170"/>
      <c r="I327" s="170"/>
      <c r="J327" s="170"/>
      <c r="K327" s="273" t="s">
        <v>431</v>
      </c>
      <c r="L327" s="401" t="s">
        <v>432</v>
      </c>
      <c r="M327" s="402"/>
      <c r="N327" s="171">
        <f>SUM(N325:N326)</f>
        <v>0</v>
      </c>
    </row>
    <row r="328" spans="2:14" ht="15" customHeight="1" x14ac:dyDescent="0.2">
      <c r="D328" s="6"/>
    </row>
    <row r="329" spans="2:14" ht="15" customHeight="1" x14ac:dyDescent="0.2">
      <c r="D329" s="6"/>
    </row>
    <row r="330" spans="2:14" ht="15" customHeight="1" x14ac:dyDescent="0.2">
      <c r="D330" s="6"/>
    </row>
    <row r="331" spans="2:14" ht="15" customHeight="1" x14ac:dyDescent="0.2">
      <c r="D331" s="6"/>
      <c r="N331" s="277"/>
    </row>
    <row r="332" spans="2:14" ht="15" customHeight="1" x14ac:dyDescent="0.2">
      <c r="D332" s="6"/>
    </row>
    <row r="333" spans="2:14" ht="15" customHeight="1" x14ac:dyDescent="0.2">
      <c r="D333" s="6"/>
    </row>
    <row r="334" spans="2:14" ht="15" customHeight="1" x14ac:dyDescent="0.2">
      <c r="D334" s="6"/>
    </row>
    <row r="335" spans="2:14" ht="15" customHeight="1" x14ac:dyDescent="0.2">
      <c r="D335" s="6"/>
    </row>
    <row r="336" spans="2:14" ht="15" customHeight="1" x14ac:dyDescent="0.2">
      <c r="D336" s="6"/>
    </row>
    <row r="337" spans="4:4" ht="15" customHeight="1" x14ac:dyDescent="0.2">
      <c r="D337" s="6"/>
    </row>
    <row r="338" spans="4:4" ht="15" customHeight="1" x14ac:dyDescent="0.2">
      <c r="D338" s="6"/>
    </row>
    <row r="339" spans="4:4" ht="15" customHeight="1" x14ac:dyDescent="0.2">
      <c r="D339" s="6"/>
    </row>
    <row r="340" spans="4:4" ht="15" customHeight="1" x14ac:dyDescent="0.2">
      <c r="D340" s="6"/>
    </row>
    <row r="341" spans="4:4" ht="15" customHeight="1" x14ac:dyDescent="0.2">
      <c r="D341" s="6"/>
    </row>
    <row r="342" spans="4:4" ht="15" customHeight="1" x14ac:dyDescent="0.2">
      <c r="D342" s="6"/>
    </row>
    <row r="343" spans="4:4" ht="15" customHeight="1" x14ac:dyDescent="0.2">
      <c r="D343" s="6"/>
    </row>
    <row r="344" spans="4:4" ht="15" customHeight="1" x14ac:dyDescent="0.2">
      <c r="D344" s="6"/>
    </row>
    <row r="345" spans="4:4" ht="15" customHeight="1" x14ac:dyDescent="0.2">
      <c r="D345" s="6"/>
    </row>
    <row r="346" spans="4:4" ht="15" customHeight="1" x14ac:dyDescent="0.2">
      <c r="D346" s="6"/>
    </row>
    <row r="347" spans="4:4" ht="15" customHeight="1" x14ac:dyDescent="0.2">
      <c r="D347" s="6"/>
    </row>
    <row r="348" spans="4:4" ht="15" customHeight="1" x14ac:dyDescent="0.2">
      <c r="D348" s="6"/>
    </row>
    <row r="349" spans="4:4" ht="15" customHeight="1" x14ac:dyDescent="0.2">
      <c r="D349" s="6"/>
    </row>
    <row r="350" spans="4:4" ht="15" customHeight="1" x14ac:dyDescent="0.2">
      <c r="D350" s="6"/>
    </row>
    <row r="351" spans="4:4" ht="15" customHeight="1" x14ac:dyDescent="0.2">
      <c r="D351" s="6"/>
    </row>
    <row r="352" spans="4:4" ht="15" customHeight="1" x14ac:dyDescent="0.2">
      <c r="D352" s="6"/>
    </row>
    <row r="353" spans="4:4" ht="15" customHeight="1" x14ac:dyDescent="0.2">
      <c r="D353" s="6"/>
    </row>
    <row r="354" spans="4:4" ht="15" customHeight="1" x14ac:dyDescent="0.2">
      <c r="D354" s="6"/>
    </row>
    <row r="355" spans="4:4" ht="15" customHeight="1" x14ac:dyDescent="0.2">
      <c r="D355" s="6"/>
    </row>
    <row r="356" spans="4:4" ht="15" customHeight="1" x14ac:dyDescent="0.2">
      <c r="D356" s="6"/>
    </row>
    <row r="357" spans="4:4" ht="15" customHeight="1" x14ac:dyDescent="0.2">
      <c r="D357" s="6"/>
    </row>
    <row r="358" spans="4:4" ht="15" customHeight="1" x14ac:dyDescent="0.2">
      <c r="D358" s="6"/>
    </row>
    <row r="359" spans="4:4" ht="15" customHeight="1" x14ac:dyDescent="0.2">
      <c r="D359" s="6"/>
    </row>
    <row r="360" spans="4:4" ht="15" customHeight="1" x14ac:dyDescent="0.2">
      <c r="D360" s="6"/>
    </row>
    <row r="361" spans="4:4" ht="15" customHeight="1" x14ac:dyDescent="0.2">
      <c r="D361" s="6"/>
    </row>
    <row r="362" spans="4:4" ht="15" customHeight="1" x14ac:dyDescent="0.2">
      <c r="D362" s="6"/>
    </row>
    <row r="363" spans="4:4" ht="15" customHeight="1" x14ac:dyDescent="0.2">
      <c r="D363" s="6"/>
    </row>
    <row r="364" spans="4:4" ht="15" customHeight="1" x14ac:dyDescent="0.2">
      <c r="D364" s="6"/>
    </row>
    <row r="365" spans="4:4" ht="15" customHeight="1" x14ac:dyDescent="0.2">
      <c r="D365" s="6"/>
    </row>
    <row r="366" spans="4:4" ht="15" customHeight="1" x14ac:dyDescent="0.2">
      <c r="D366" s="6"/>
    </row>
    <row r="367" spans="4:4" ht="15" customHeight="1" x14ac:dyDescent="0.2">
      <c r="D367" s="6"/>
    </row>
    <row r="368" spans="4:4" ht="15" customHeight="1" x14ac:dyDescent="0.2">
      <c r="D368" s="6"/>
    </row>
    <row r="369" spans="4:4" ht="15" customHeight="1" x14ac:dyDescent="0.2">
      <c r="D369" s="6"/>
    </row>
    <row r="370" spans="4:4" ht="15" customHeight="1" x14ac:dyDescent="0.2">
      <c r="D370" s="6"/>
    </row>
    <row r="371" spans="4:4" ht="15" customHeight="1" x14ac:dyDescent="0.2">
      <c r="D371" s="6"/>
    </row>
    <row r="372" spans="4:4" ht="15" customHeight="1" x14ac:dyDescent="0.2">
      <c r="D372" s="6"/>
    </row>
    <row r="373" spans="4:4" ht="15" customHeight="1" x14ac:dyDescent="0.2">
      <c r="D373" s="6"/>
    </row>
    <row r="374" spans="4:4" ht="15" customHeight="1" x14ac:dyDescent="0.2">
      <c r="D374" s="6"/>
    </row>
    <row r="375" spans="4:4" ht="15" customHeight="1" x14ac:dyDescent="0.2">
      <c r="D375" s="6"/>
    </row>
    <row r="376" spans="4:4" ht="15" customHeight="1" x14ac:dyDescent="0.2">
      <c r="D376" s="6"/>
    </row>
    <row r="377" spans="4:4" ht="15" customHeight="1" x14ac:dyDescent="0.2">
      <c r="D377" s="6"/>
    </row>
    <row r="378" spans="4:4" ht="15" customHeight="1" x14ac:dyDescent="0.2">
      <c r="D378" s="6"/>
    </row>
    <row r="379" spans="4:4" ht="15" customHeight="1" x14ac:dyDescent="0.2">
      <c r="D379" s="6"/>
    </row>
    <row r="380" spans="4:4" ht="15" customHeight="1" x14ac:dyDescent="0.2">
      <c r="D380" s="6"/>
    </row>
    <row r="381" spans="4:4" ht="15" customHeight="1" x14ac:dyDescent="0.2">
      <c r="D381" s="6"/>
    </row>
    <row r="382" spans="4:4" ht="15" customHeight="1" x14ac:dyDescent="0.2">
      <c r="D382" s="6"/>
    </row>
    <row r="383" spans="4:4" ht="15" customHeight="1" x14ac:dyDescent="0.2">
      <c r="D383" s="6"/>
    </row>
    <row r="384" spans="4:4" ht="15" customHeight="1" x14ac:dyDescent="0.2">
      <c r="D384" s="6"/>
    </row>
    <row r="385" spans="4:4" ht="15" customHeight="1" x14ac:dyDescent="0.2">
      <c r="D385" s="6"/>
    </row>
    <row r="386" spans="4:4" ht="15" customHeight="1" x14ac:dyDescent="0.2">
      <c r="D386" s="6"/>
    </row>
    <row r="387" spans="4:4" ht="15" customHeight="1" x14ac:dyDescent="0.2">
      <c r="D387" s="6"/>
    </row>
    <row r="388" spans="4:4" ht="15" customHeight="1" x14ac:dyDescent="0.2">
      <c r="D388" s="6"/>
    </row>
    <row r="389" spans="4:4" ht="15" customHeight="1" x14ac:dyDescent="0.2">
      <c r="D389" s="6"/>
    </row>
    <row r="390" spans="4:4" ht="15" customHeight="1" x14ac:dyDescent="0.2">
      <c r="D390" s="6"/>
    </row>
    <row r="391" spans="4:4" ht="15" customHeight="1" x14ac:dyDescent="0.2">
      <c r="D391" s="6"/>
    </row>
    <row r="392" spans="4:4" ht="15" customHeight="1" x14ac:dyDescent="0.2">
      <c r="D392" s="6"/>
    </row>
    <row r="393" spans="4:4" ht="15" customHeight="1" x14ac:dyDescent="0.2">
      <c r="D393" s="6"/>
    </row>
    <row r="394" spans="4:4" ht="15" customHeight="1" x14ac:dyDescent="0.2">
      <c r="D394" s="6"/>
    </row>
    <row r="395" spans="4:4" ht="15" customHeight="1" x14ac:dyDescent="0.2">
      <c r="D395" s="6"/>
    </row>
    <row r="396" spans="4:4" ht="15" customHeight="1" x14ac:dyDescent="0.2">
      <c r="D396" s="6"/>
    </row>
    <row r="397" spans="4:4" ht="15" customHeight="1" x14ac:dyDescent="0.2">
      <c r="D397" s="6"/>
    </row>
    <row r="398" spans="4:4" ht="15" customHeight="1" x14ac:dyDescent="0.2">
      <c r="D398" s="6"/>
    </row>
    <row r="399" spans="4:4" ht="15" customHeight="1" x14ac:dyDescent="0.2">
      <c r="D399" s="6"/>
    </row>
    <row r="400" spans="4:4" ht="15" customHeight="1" x14ac:dyDescent="0.2">
      <c r="D400" s="6"/>
    </row>
    <row r="401" spans="4:4" ht="15" customHeight="1" x14ac:dyDescent="0.2">
      <c r="D401" s="6"/>
    </row>
    <row r="402" spans="4:4" ht="15" customHeight="1" x14ac:dyDescent="0.2">
      <c r="D402" s="6"/>
    </row>
    <row r="403" spans="4:4" ht="15" customHeight="1" x14ac:dyDescent="0.2">
      <c r="D403" s="6"/>
    </row>
    <row r="404" spans="4:4" ht="15" customHeight="1" x14ac:dyDescent="0.2">
      <c r="D404" s="6"/>
    </row>
    <row r="405" spans="4:4" ht="15" customHeight="1" x14ac:dyDescent="0.2">
      <c r="D405" s="6"/>
    </row>
    <row r="406" spans="4:4" ht="15" customHeight="1" x14ac:dyDescent="0.2">
      <c r="D406" s="6"/>
    </row>
    <row r="407" spans="4:4" ht="15" customHeight="1" x14ac:dyDescent="0.2">
      <c r="D407" s="6"/>
    </row>
    <row r="408" spans="4:4" ht="15" customHeight="1" x14ac:dyDescent="0.2">
      <c r="D408" s="6"/>
    </row>
    <row r="409" spans="4:4" ht="15" customHeight="1" x14ac:dyDescent="0.2">
      <c r="D409" s="6"/>
    </row>
    <row r="410" spans="4:4" ht="15" customHeight="1" x14ac:dyDescent="0.2">
      <c r="D410" s="6"/>
    </row>
    <row r="411" spans="4:4" ht="15" customHeight="1" x14ac:dyDescent="0.2">
      <c r="D411" s="6"/>
    </row>
    <row r="412" spans="4:4" ht="15" customHeight="1" x14ac:dyDescent="0.2">
      <c r="D412" s="6"/>
    </row>
    <row r="413" spans="4:4" ht="15" customHeight="1" x14ac:dyDescent="0.2">
      <c r="D413" s="6"/>
    </row>
    <row r="414" spans="4:4" ht="15" customHeight="1" x14ac:dyDescent="0.2">
      <c r="D414" s="6"/>
    </row>
    <row r="415" spans="4:4" ht="15" customHeight="1" x14ac:dyDescent="0.2">
      <c r="D415" s="6"/>
    </row>
    <row r="416" spans="4:4" ht="15" customHeight="1" x14ac:dyDescent="0.2">
      <c r="D416" s="6"/>
    </row>
    <row r="417" spans="4:4" ht="15" customHeight="1" x14ac:dyDescent="0.2">
      <c r="D417" s="6"/>
    </row>
    <row r="418" spans="4:4" ht="15" customHeight="1" x14ac:dyDescent="0.2">
      <c r="D418" s="6"/>
    </row>
    <row r="419" spans="4:4" ht="15" customHeight="1" x14ac:dyDescent="0.2">
      <c r="D419" s="6"/>
    </row>
    <row r="420" spans="4:4" ht="15" customHeight="1" x14ac:dyDescent="0.2">
      <c r="D420" s="6"/>
    </row>
    <row r="421" spans="4:4" ht="15" customHeight="1" x14ac:dyDescent="0.2">
      <c r="D421" s="6"/>
    </row>
    <row r="422" spans="4:4" ht="15" customHeight="1" x14ac:dyDescent="0.2">
      <c r="D422" s="6"/>
    </row>
    <row r="423" spans="4:4" ht="15" customHeight="1" x14ac:dyDescent="0.2">
      <c r="D423" s="6"/>
    </row>
    <row r="424" spans="4:4" ht="15" customHeight="1" x14ac:dyDescent="0.2">
      <c r="D424" s="6"/>
    </row>
    <row r="425" spans="4:4" ht="15" customHeight="1" x14ac:dyDescent="0.2">
      <c r="D425" s="6"/>
    </row>
    <row r="426" spans="4:4" ht="15" customHeight="1" x14ac:dyDescent="0.2">
      <c r="D426" s="6"/>
    </row>
    <row r="427" spans="4:4" ht="15" customHeight="1" x14ac:dyDescent="0.2">
      <c r="D427" s="6"/>
    </row>
    <row r="428" spans="4:4" ht="15" customHeight="1" x14ac:dyDescent="0.2">
      <c r="D428" s="6"/>
    </row>
    <row r="429" spans="4:4" ht="15" customHeight="1" x14ac:dyDescent="0.2">
      <c r="D429" s="6"/>
    </row>
    <row r="430" spans="4:4" ht="15" customHeight="1" x14ac:dyDescent="0.2">
      <c r="D430" s="6"/>
    </row>
    <row r="431" spans="4:4" ht="15" customHeight="1" x14ac:dyDescent="0.2">
      <c r="D431" s="6"/>
    </row>
    <row r="432" spans="4:4" ht="15" customHeight="1" x14ac:dyDescent="0.2">
      <c r="D432" s="6"/>
    </row>
    <row r="433" spans="4:4" ht="15" customHeight="1" x14ac:dyDescent="0.2">
      <c r="D433" s="6"/>
    </row>
    <row r="434" spans="4:4" ht="15" customHeight="1" x14ac:dyDescent="0.2">
      <c r="D434" s="6"/>
    </row>
    <row r="435" spans="4:4" ht="15" customHeight="1" x14ac:dyDescent="0.2">
      <c r="D435" s="6"/>
    </row>
    <row r="436" spans="4:4" ht="15" customHeight="1" x14ac:dyDescent="0.2">
      <c r="D436" s="6"/>
    </row>
    <row r="437" spans="4:4" ht="15" customHeight="1" x14ac:dyDescent="0.2">
      <c r="D437" s="6"/>
    </row>
    <row r="438" spans="4:4" ht="15" customHeight="1" x14ac:dyDescent="0.2">
      <c r="D438" s="6"/>
    </row>
    <row r="439" spans="4:4" ht="15" customHeight="1" x14ac:dyDescent="0.2">
      <c r="D439" s="6"/>
    </row>
    <row r="440" spans="4:4" ht="15" customHeight="1" x14ac:dyDescent="0.2">
      <c r="D440" s="6"/>
    </row>
    <row r="441" spans="4:4" ht="15" customHeight="1" x14ac:dyDescent="0.2">
      <c r="D441" s="6"/>
    </row>
    <row r="442" spans="4:4" ht="15" customHeight="1" x14ac:dyDescent="0.2">
      <c r="D442" s="6"/>
    </row>
    <row r="443" spans="4:4" ht="15" customHeight="1" x14ac:dyDescent="0.2">
      <c r="D443" s="6"/>
    </row>
    <row r="444" spans="4:4" ht="15" customHeight="1" x14ac:dyDescent="0.2">
      <c r="D444" s="6"/>
    </row>
    <row r="445" spans="4:4" ht="15" customHeight="1" x14ac:dyDescent="0.2">
      <c r="D445" s="6"/>
    </row>
    <row r="446" spans="4:4" ht="15" customHeight="1" x14ac:dyDescent="0.2">
      <c r="D446" s="6"/>
    </row>
    <row r="447" spans="4:4" ht="15" customHeight="1" x14ac:dyDescent="0.2">
      <c r="D447" s="6"/>
    </row>
    <row r="448" spans="4:4" ht="15" customHeight="1" x14ac:dyDescent="0.2">
      <c r="D448" s="6"/>
    </row>
    <row r="449" spans="4:4" ht="15" customHeight="1" x14ac:dyDescent="0.2">
      <c r="D449" s="6"/>
    </row>
    <row r="450" spans="4:4" ht="15" customHeight="1" x14ac:dyDescent="0.2">
      <c r="D450" s="6"/>
    </row>
    <row r="451" spans="4:4" ht="15" customHeight="1" x14ac:dyDescent="0.2">
      <c r="D451" s="6"/>
    </row>
    <row r="452" spans="4:4" ht="15" customHeight="1" x14ac:dyDescent="0.2">
      <c r="D452" s="6"/>
    </row>
    <row r="453" spans="4:4" ht="15" customHeight="1" x14ac:dyDescent="0.2">
      <c r="D453" s="6"/>
    </row>
    <row r="454" spans="4:4" ht="15" customHeight="1" x14ac:dyDescent="0.2">
      <c r="D454" s="6"/>
    </row>
    <row r="455" spans="4:4" ht="15" customHeight="1" x14ac:dyDescent="0.2">
      <c r="D455" s="6"/>
    </row>
    <row r="456" spans="4:4" ht="15" customHeight="1" x14ac:dyDescent="0.2">
      <c r="D456" s="6"/>
    </row>
    <row r="457" spans="4:4" ht="15" customHeight="1" x14ac:dyDescent="0.2">
      <c r="D457" s="6"/>
    </row>
    <row r="458" spans="4:4" ht="15" customHeight="1" x14ac:dyDescent="0.2">
      <c r="D458" s="6"/>
    </row>
    <row r="459" spans="4:4" ht="15" customHeight="1" x14ac:dyDescent="0.2">
      <c r="D459" s="6"/>
    </row>
    <row r="460" spans="4:4" ht="15" customHeight="1" x14ac:dyDescent="0.2">
      <c r="D460" s="6"/>
    </row>
    <row r="461" spans="4:4" ht="15" customHeight="1" x14ac:dyDescent="0.2">
      <c r="D461" s="6"/>
    </row>
    <row r="462" spans="4:4" ht="15" customHeight="1" x14ac:dyDescent="0.2">
      <c r="D462" s="6"/>
    </row>
    <row r="463" spans="4:4" ht="15" customHeight="1" x14ac:dyDescent="0.2">
      <c r="D463" s="6"/>
    </row>
    <row r="464" spans="4:4" ht="15" customHeight="1" x14ac:dyDescent="0.2">
      <c r="D464" s="6"/>
    </row>
    <row r="465" spans="4:4" ht="15" customHeight="1" x14ac:dyDescent="0.2">
      <c r="D465" s="6"/>
    </row>
    <row r="466" spans="4:4" ht="15" customHeight="1" x14ac:dyDescent="0.2">
      <c r="D466" s="6"/>
    </row>
    <row r="467" spans="4:4" ht="15" customHeight="1" x14ac:dyDescent="0.2">
      <c r="D467" s="6"/>
    </row>
    <row r="468" spans="4:4" ht="15" customHeight="1" x14ac:dyDescent="0.2">
      <c r="D468" s="6"/>
    </row>
    <row r="469" spans="4:4" ht="15" customHeight="1" x14ac:dyDescent="0.2">
      <c r="D469" s="6"/>
    </row>
    <row r="470" spans="4:4" ht="15" customHeight="1" x14ac:dyDescent="0.2">
      <c r="D470" s="6"/>
    </row>
    <row r="471" spans="4:4" ht="15" customHeight="1" x14ac:dyDescent="0.2">
      <c r="D471" s="6"/>
    </row>
    <row r="472" spans="4:4" ht="15" customHeight="1" x14ac:dyDescent="0.2">
      <c r="D472" s="6"/>
    </row>
    <row r="473" spans="4:4" ht="15" customHeight="1" x14ac:dyDescent="0.2">
      <c r="D473" s="6"/>
    </row>
    <row r="474" spans="4:4" ht="15" customHeight="1" x14ac:dyDescent="0.2">
      <c r="D474" s="6"/>
    </row>
    <row r="475" spans="4:4" ht="15" customHeight="1" x14ac:dyDescent="0.2">
      <c r="D475" s="6"/>
    </row>
    <row r="476" spans="4:4" ht="15" customHeight="1" x14ac:dyDescent="0.2">
      <c r="D476" s="6"/>
    </row>
    <row r="477" spans="4:4" ht="15" customHeight="1" x14ac:dyDescent="0.2">
      <c r="D477" s="6"/>
    </row>
    <row r="478" spans="4:4" ht="15" customHeight="1" x14ac:dyDescent="0.2">
      <c r="D478" s="6"/>
    </row>
    <row r="479" spans="4:4" ht="15" customHeight="1" x14ac:dyDescent="0.2">
      <c r="D479" s="6"/>
    </row>
    <row r="480" spans="4:4" ht="15" customHeight="1" x14ac:dyDescent="0.2">
      <c r="D480" s="6"/>
    </row>
    <row r="481" spans="4:4" ht="15" customHeight="1" x14ac:dyDescent="0.2">
      <c r="D481" s="6"/>
    </row>
    <row r="482" spans="4:4" ht="15" customHeight="1" x14ac:dyDescent="0.2">
      <c r="D482" s="6"/>
    </row>
    <row r="483" spans="4:4" ht="15" customHeight="1" x14ac:dyDescent="0.2">
      <c r="D483" s="6"/>
    </row>
    <row r="484" spans="4:4" ht="15" customHeight="1" x14ac:dyDescent="0.2">
      <c r="D484" s="6"/>
    </row>
    <row r="485" spans="4:4" ht="15" customHeight="1" x14ac:dyDescent="0.2">
      <c r="D485" s="6"/>
    </row>
    <row r="486" spans="4:4" ht="15" customHeight="1" x14ac:dyDescent="0.2">
      <c r="D486" s="6"/>
    </row>
    <row r="487" spans="4:4" ht="15" customHeight="1" x14ac:dyDescent="0.2">
      <c r="D487" s="6"/>
    </row>
    <row r="488" spans="4:4" ht="15" customHeight="1" x14ac:dyDescent="0.2">
      <c r="D488" s="6"/>
    </row>
    <row r="489" spans="4:4" ht="15" customHeight="1" x14ac:dyDescent="0.2">
      <c r="D489" s="6"/>
    </row>
    <row r="490" spans="4:4" ht="15" customHeight="1" x14ac:dyDescent="0.2">
      <c r="D490" s="6"/>
    </row>
    <row r="491" spans="4:4" ht="15" customHeight="1" x14ac:dyDescent="0.2">
      <c r="D491" s="6"/>
    </row>
    <row r="492" spans="4:4" ht="15" customHeight="1" x14ac:dyDescent="0.2">
      <c r="D492" s="6"/>
    </row>
    <row r="493" spans="4:4" ht="15" customHeight="1" x14ac:dyDescent="0.2">
      <c r="D493" s="6"/>
    </row>
    <row r="494" spans="4:4" ht="15" customHeight="1" x14ac:dyDescent="0.2">
      <c r="D494" s="6"/>
    </row>
    <row r="495" spans="4:4" ht="15" customHeight="1" x14ac:dyDescent="0.2">
      <c r="D495" s="6"/>
    </row>
    <row r="496" spans="4:4" ht="15" customHeight="1" x14ac:dyDescent="0.2">
      <c r="D496" s="6"/>
    </row>
    <row r="497" spans="4:4" ht="15" customHeight="1" x14ac:dyDescent="0.2">
      <c r="D497" s="6"/>
    </row>
    <row r="498" spans="4:4" ht="15" customHeight="1" x14ac:dyDescent="0.2">
      <c r="D498" s="6"/>
    </row>
    <row r="499" spans="4:4" ht="15" customHeight="1" x14ac:dyDescent="0.2">
      <c r="D499" s="6"/>
    </row>
    <row r="500" spans="4:4" ht="15" customHeight="1" x14ac:dyDescent="0.2">
      <c r="D500" s="6"/>
    </row>
    <row r="501" spans="4:4" ht="15" customHeight="1" x14ac:dyDescent="0.2">
      <c r="D501" s="6"/>
    </row>
    <row r="502" spans="4:4" ht="15" customHeight="1" x14ac:dyDescent="0.2">
      <c r="D502" s="6"/>
    </row>
    <row r="503" spans="4:4" ht="15" customHeight="1" x14ac:dyDescent="0.2">
      <c r="D503" s="6"/>
    </row>
    <row r="504" spans="4:4" ht="15" customHeight="1" x14ac:dyDescent="0.2">
      <c r="D504" s="6"/>
    </row>
    <row r="505" spans="4:4" ht="15" customHeight="1" x14ac:dyDescent="0.2">
      <c r="D505" s="6"/>
    </row>
    <row r="506" spans="4:4" ht="15" customHeight="1" x14ac:dyDescent="0.2">
      <c r="D506" s="6"/>
    </row>
    <row r="507" spans="4:4" ht="15" customHeight="1" x14ac:dyDescent="0.2">
      <c r="D507" s="6"/>
    </row>
    <row r="508" spans="4:4" ht="15" customHeight="1" x14ac:dyDescent="0.2">
      <c r="D508" s="6"/>
    </row>
    <row r="509" spans="4:4" ht="15" customHeight="1" x14ac:dyDescent="0.2">
      <c r="D509" s="6"/>
    </row>
    <row r="510" spans="4:4" ht="15" customHeight="1" x14ac:dyDescent="0.2">
      <c r="D510" s="6"/>
    </row>
    <row r="511" spans="4:4" ht="15" customHeight="1" x14ac:dyDescent="0.2">
      <c r="D511" s="6"/>
    </row>
    <row r="512" spans="4:4" ht="15" customHeight="1" x14ac:dyDescent="0.2">
      <c r="D512" s="6"/>
    </row>
    <row r="513" spans="4:4" ht="15" customHeight="1" x14ac:dyDescent="0.2">
      <c r="D513" s="6"/>
    </row>
    <row r="514" spans="4:4" ht="15" customHeight="1" x14ac:dyDescent="0.2">
      <c r="D514" s="6"/>
    </row>
    <row r="515" spans="4:4" ht="15" customHeight="1" x14ac:dyDescent="0.2">
      <c r="D515" s="6"/>
    </row>
    <row r="516" spans="4:4" ht="15" customHeight="1" x14ac:dyDescent="0.2">
      <c r="D516" s="6"/>
    </row>
    <row r="517" spans="4:4" ht="15" customHeight="1" x14ac:dyDescent="0.2">
      <c r="D517" s="6"/>
    </row>
    <row r="518" spans="4:4" ht="15" customHeight="1" x14ac:dyDescent="0.2">
      <c r="D518" s="6"/>
    </row>
    <row r="519" spans="4:4" ht="15" customHeight="1" x14ac:dyDescent="0.2">
      <c r="D519" s="6"/>
    </row>
    <row r="520" spans="4:4" ht="15" customHeight="1" x14ac:dyDescent="0.2">
      <c r="D520" s="6"/>
    </row>
    <row r="521" spans="4:4" ht="15" customHeight="1" x14ac:dyDescent="0.2">
      <c r="D521" s="6"/>
    </row>
    <row r="522" spans="4:4" ht="15" customHeight="1" x14ac:dyDescent="0.2">
      <c r="D522" s="6"/>
    </row>
    <row r="523" spans="4:4" ht="15" customHeight="1" x14ac:dyDescent="0.2">
      <c r="D523" s="6"/>
    </row>
    <row r="524" spans="4:4" ht="15" customHeight="1" x14ac:dyDescent="0.2">
      <c r="D524" s="6"/>
    </row>
    <row r="525" spans="4:4" ht="15" customHeight="1" x14ac:dyDescent="0.2">
      <c r="D525" s="6"/>
    </row>
    <row r="526" spans="4:4" ht="15" customHeight="1" x14ac:dyDescent="0.2">
      <c r="D526" s="6"/>
    </row>
    <row r="527" spans="4:4" ht="15" customHeight="1" x14ac:dyDescent="0.2">
      <c r="D527" s="6"/>
    </row>
    <row r="528" spans="4:4" ht="15" customHeight="1" x14ac:dyDescent="0.2">
      <c r="D528" s="6"/>
    </row>
    <row r="529" spans="4:4" ht="15" customHeight="1" x14ac:dyDescent="0.2">
      <c r="D529" s="6"/>
    </row>
    <row r="530" spans="4:4" ht="15" customHeight="1" x14ac:dyDescent="0.2">
      <c r="D530" s="6"/>
    </row>
    <row r="531" spans="4:4" ht="15" customHeight="1" x14ac:dyDescent="0.2">
      <c r="D531" s="6"/>
    </row>
    <row r="532" spans="4:4" ht="15" customHeight="1" x14ac:dyDescent="0.2">
      <c r="D532" s="6"/>
    </row>
    <row r="533" spans="4:4" ht="15" customHeight="1" x14ac:dyDescent="0.2">
      <c r="D533" s="6"/>
    </row>
    <row r="534" spans="4:4" ht="15" customHeight="1" x14ac:dyDescent="0.2">
      <c r="D534" s="6"/>
    </row>
    <row r="535" spans="4:4" ht="15" customHeight="1" x14ac:dyDescent="0.2">
      <c r="D535" s="6"/>
    </row>
    <row r="536" spans="4:4" ht="15" customHeight="1" x14ac:dyDescent="0.2">
      <c r="D536" s="6"/>
    </row>
    <row r="537" spans="4:4" ht="15" customHeight="1" x14ac:dyDescent="0.2">
      <c r="D537" s="6"/>
    </row>
    <row r="538" spans="4:4" ht="15" customHeight="1" x14ac:dyDescent="0.2">
      <c r="D538" s="6"/>
    </row>
    <row r="539" spans="4:4" ht="15" customHeight="1" x14ac:dyDescent="0.2">
      <c r="D539" s="6"/>
    </row>
    <row r="540" spans="4:4" ht="15" customHeight="1" x14ac:dyDescent="0.2">
      <c r="D540" s="6"/>
    </row>
    <row r="541" spans="4:4" ht="15" customHeight="1" x14ac:dyDescent="0.2">
      <c r="D541" s="6"/>
    </row>
    <row r="542" spans="4:4" ht="15" customHeight="1" x14ac:dyDescent="0.2">
      <c r="D542" s="6"/>
    </row>
    <row r="543" spans="4:4" ht="15" customHeight="1" x14ac:dyDescent="0.2">
      <c r="D543" s="6"/>
    </row>
    <row r="544" spans="4:4" ht="15" customHeight="1" x14ac:dyDescent="0.2">
      <c r="D544" s="6"/>
    </row>
    <row r="545" spans="4:4" ht="15" customHeight="1" x14ac:dyDescent="0.2">
      <c r="D545" s="6"/>
    </row>
    <row r="546" spans="4:4" ht="15" customHeight="1" x14ac:dyDescent="0.2">
      <c r="D546" s="6"/>
    </row>
    <row r="547" spans="4:4" ht="15" customHeight="1" x14ac:dyDescent="0.2">
      <c r="D547" s="6"/>
    </row>
    <row r="548" spans="4:4" ht="15" customHeight="1" x14ac:dyDescent="0.2">
      <c r="D548" s="6"/>
    </row>
    <row r="549" spans="4:4" ht="15" customHeight="1" x14ac:dyDescent="0.2">
      <c r="D549" s="6"/>
    </row>
    <row r="550" spans="4:4" ht="15" customHeight="1" x14ac:dyDescent="0.2">
      <c r="D550" s="6"/>
    </row>
    <row r="551" spans="4:4" ht="15" customHeight="1" x14ac:dyDescent="0.2">
      <c r="D551" s="6"/>
    </row>
    <row r="552" spans="4:4" ht="15" customHeight="1" x14ac:dyDescent="0.2">
      <c r="D552" s="6"/>
    </row>
    <row r="553" spans="4:4" ht="15" customHeight="1" x14ac:dyDescent="0.2">
      <c r="D553" s="6"/>
    </row>
    <row r="554" spans="4:4" ht="15" customHeight="1" x14ac:dyDescent="0.2">
      <c r="D554" s="6"/>
    </row>
    <row r="555" spans="4:4" ht="15" customHeight="1" x14ac:dyDescent="0.2">
      <c r="D555" s="6"/>
    </row>
    <row r="556" spans="4:4" ht="15" customHeight="1" x14ac:dyDescent="0.2">
      <c r="D556" s="6"/>
    </row>
    <row r="557" spans="4:4" ht="15" customHeight="1" x14ac:dyDescent="0.2">
      <c r="D557" s="6"/>
    </row>
    <row r="558" spans="4:4" ht="15" customHeight="1" x14ac:dyDescent="0.2">
      <c r="D558" s="6"/>
    </row>
    <row r="559" spans="4:4" ht="15" customHeight="1" x14ac:dyDescent="0.2">
      <c r="D559" s="6"/>
    </row>
    <row r="560" spans="4:4" ht="15" customHeight="1" x14ac:dyDescent="0.2">
      <c r="D560" s="6"/>
    </row>
    <row r="561" spans="4:4" ht="15" customHeight="1" x14ac:dyDescent="0.2">
      <c r="D561" s="6"/>
    </row>
    <row r="562" spans="4:4" ht="15" customHeight="1" x14ac:dyDescent="0.2">
      <c r="D562" s="6"/>
    </row>
    <row r="563" spans="4:4" ht="15" customHeight="1" x14ac:dyDescent="0.2">
      <c r="D563" s="6"/>
    </row>
    <row r="564" spans="4:4" ht="15" customHeight="1" x14ac:dyDescent="0.2">
      <c r="D564" s="6"/>
    </row>
    <row r="565" spans="4:4" ht="15" customHeight="1" x14ac:dyDescent="0.2">
      <c r="D565" s="6"/>
    </row>
    <row r="566" spans="4:4" ht="15" customHeight="1" x14ac:dyDescent="0.2">
      <c r="D566" s="6"/>
    </row>
    <row r="567" spans="4:4" ht="15" customHeight="1" x14ac:dyDescent="0.2">
      <c r="D567" s="6"/>
    </row>
    <row r="568" spans="4:4" ht="15" customHeight="1" x14ac:dyDescent="0.2">
      <c r="D568" s="6"/>
    </row>
    <row r="569" spans="4:4" ht="15" customHeight="1" x14ac:dyDescent="0.2">
      <c r="D569" s="6"/>
    </row>
    <row r="570" spans="4:4" ht="15" customHeight="1" x14ac:dyDescent="0.2">
      <c r="D570" s="6"/>
    </row>
    <row r="571" spans="4:4" ht="15" customHeight="1" x14ac:dyDescent="0.2">
      <c r="D571" s="6"/>
    </row>
    <row r="572" spans="4:4" ht="15" customHeight="1" x14ac:dyDescent="0.2">
      <c r="D572" s="6"/>
    </row>
    <row r="573" spans="4:4" ht="15" customHeight="1" x14ac:dyDescent="0.2">
      <c r="D573" s="6"/>
    </row>
    <row r="574" spans="4:4" ht="15" customHeight="1" x14ac:dyDescent="0.2">
      <c r="D574" s="6"/>
    </row>
    <row r="575" spans="4:4" ht="15" customHeight="1" x14ac:dyDescent="0.2">
      <c r="D575" s="6"/>
    </row>
    <row r="576" spans="4:4" ht="15" customHeight="1" x14ac:dyDescent="0.2">
      <c r="D576" s="6"/>
    </row>
    <row r="577" spans="4:4" ht="15" customHeight="1" x14ac:dyDescent="0.2">
      <c r="D577" s="6"/>
    </row>
    <row r="578" spans="4:4" ht="15" customHeight="1" x14ac:dyDescent="0.2">
      <c r="D578" s="6"/>
    </row>
    <row r="579" spans="4:4" ht="15" customHeight="1" x14ac:dyDescent="0.2">
      <c r="D579" s="6"/>
    </row>
    <row r="580" spans="4:4" ht="15" customHeight="1" x14ac:dyDescent="0.2">
      <c r="D580" s="6"/>
    </row>
    <row r="581" spans="4:4" ht="15" customHeight="1" x14ac:dyDescent="0.2">
      <c r="D581" s="6"/>
    </row>
    <row r="582" spans="4:4" ht="15" customHeight="1" x14ac:dyDescent="0.2">
      <c r="D582" s="6"/>
    </row>
    <row r="583" spans="4:4" ht="15" customHeight="1" x14ac:dyDescent="0.2">
      <c r="D583" s="6"/>
    </row>
    <row r="584" spans="4:4" ht="15" customHeight="1" x14ac:dyDescent="0.2">
      <c r="D584" s="6"/>
    </row>
    <row r="585" spans="4:4" ht="15" customHeight="1" x14ac:dyDescent="0.2">
      <c r="D585" s="6"/>
    </row>
    <row r="586" spans="4:4" ht="15" customHeight="1" x14ac:dyDescent="0.2">
      <c r="D586" s="6"/>
    </row>
    <row r="587" spans="4:4" ht="15" customHeight="1" x14ac:dyDescent="0.2">
      <c r="D587" s="6"/>
    </row>
    <row r="588" spans="4:4" ht="15" customHeight="1" x14ac:dyDescent="0.2">
      <c r="D588" s="6"/>
    </row>
    <row r="589" spans="4:4" ht="15" customHeight="1" x14ac:dyDescent="0.2">
      <c r="D589" s="6"/>
    </row>
    <row r="590" spans="4:4" ht="15" customHeight="1" x14ac:dyDescent="0.2">
      <c r="D590" s="6"/>
    </row>
    <row r="591" spans="4:4" ht="15" customHeight="1" x14ac:dyDescent="0.2">
      <c r="D591" s="6"/>
    </row>
    <row r="592" spans="4:4" ht="15" customHeight="1" x14ac:dyDescent="0.2">
      <c r="D592" s="6"/>
    </row>
    <row r="593" spans="4:4" ht="15" customHeight="1" x14ac:dyDescent="0.2">
      <c r="D593" s="6"/>
    </row>
    <row r="594" spans="4:4" ht="15" customHeight="1" x14ac:dyDescent="0.2">
      <c r="D594" s="6"/>
    </row>
    <row r="595" spans="4:4" ht="15" customHeight="1" x14ac:dyDescent="0.2">
      <c r="D595" s="6"/>
    </row>
    <row r="596" spans="4:4" ht="15" customHeight="1" x14ac:dyDescent="0.2">
      <c r="D596" s="6"/>
    </row>
    <row r="597" spans="4:4" ht="15" customHeight="1" x14ac:dyDescent="0.2">
      <c r="D597" s="6"/>
    </row>
    <row r="598" spans="4:4" ht="15" customHeight="1" x14ac:dyDescent="0.2">
      <c r="D598" s="6"/>
    </row>
    <row r="599" spans="4:4" ht="15" customHeight="1" x14ac:dyDescent="0.2">
      <c r="D599" s="6"/>
    </row>
    <row r="600" spans="4:4" ht="15" customHeight="1" x14ac:dyDescent="0.2">
      <c r="D600" s="6"/>
    </row>
    <row r="601" spans="4:4" ht="15" customHeight="1" x14ac:dyDescent="0.2">
      <c r="D601" s="6"/>
    </row>
    <row r="602" spans="4:4" ht="15" customHeight="1" x14ac:dyDescent="0.2">
      <c r="D602" s="6"/>
    </row>
    <row r="603" spans="4:4" ht="15" customHeight="1" x14ac:dyDescent="0.2">
      <c r="D603" s="6"/>
    </row>
    <row r="604" spans="4:4" ht="15" customHeight="1" x14ac:dyDescent="0.2">
      <c r="D604" s="6"/>
    </row>
    <row r="605" spans="4:4" ht="15" customHeight="1" x14ac:dyDescent="0.2">
      <c r="D605" s="6"/>
    </row>
    <row r="606" spans="4:4" ht="15" customHeight="1" x14ac:dyDescent="0.2">
      <c r="D606" s="6"/>
    </row>
    <row r="607" spans="4:4" ht="15" customHeight="1" x14ac:dyDescent="0.2">
      <c r="D607" s="6"/>
    </row>
    <row r="608" spans="4:4" ht="15" customHeight="1" x14ac:dyDescent="0.2">
      <c r="D608" s="6"/>
    </row>
    <row r="609" spans="4:4" ht="15" customHeight="1" x14ac:dyDescent="0.2">
      <c r="D609" s="6"/>
    </row>
    <row r="610" spans="4:4" ht="15" customHeight="1" x14ac:dyDescent="0.2">
      <c r="D610" s="6"/>
    </row>
    <row r="611" spans="4:4" ht="15" customHeight="1" x14ac:dyDescent="0.2">
      <c r="D611" s="6"/>
    </row>
    <row r="612" spans="4:4" ht="15" customHeight="1" x14ac:dyDescent="0.2">
      <c r="D612" s="6"/>
    </row>
    <row r="613" spans="4:4" ht="15" customHeight="1" x14ac:dyDescent="0.2">
      <c r="D613" s="6"/>
    </row>
    <row r="614" spans="4:4" ht="15" customHeight="1" x14ac:dyDescent="0.2">
      <c r="D614" s="6"/>
    </row>
    <row r="615" spans="4:4" ht="15" customHeight="1" x14ac:dyDescent="0.2">
      <c r="D615" s="6"/>
    </row>
    <row r="616" spans="4:4" ht="15" customHeight="1" x14ac:dyDescent="0.2">
      <c r="D616" s="6"/>
    </row>
    <row r="617" spans="4:4" ht="15" customHeight="1" x14ac:dyDescent="0.2">
      <c r="D617" s="6"/>
    </row>
    <row r="618" spans="4:4" ht="15" customHeight="1" x14ac:dyDescent="0.2">
      <c r="D618" s="6"/>
    </row>
    <row r="619" spans="4:4" ht="15" customHeight="1" x14ac:dyDescent="0.2">
      <c r="D619" s="6"/>
    </row>
    <row r="620" spans="4:4" ht="15" customHeight="1" x14ac:dyDescent="0.2">
      <c r="D620" s="6"/>
    </row>
    <row r="621" spans="4:4" ht="15" customHeight="1" x14ac:dyDescent="0.2">
      <c r="D621" s="6"/>
    </row>
    <row r="622" spans="4:4" ht="15" customHeight="1" x14ac:dyDescent="0.2">
      <c r="D622" s="6"/>
    </row>
    <row r="623" spans="4:4" ht="15" customHeight="1" x14ac:dyDescent="0.2">
      <c r="D623" s="6"/>
    </row>
    <row r="624" spans="4:4" ht="15" customHeight="1" x14ac:dyDescent="0.2">
      <c r="D624" s="6"/>
    </row>
    <row r="625" spans="4:4" ht="15" customHeight="1" x14ac:dyDescent="0.2">
      <c r="D625" s="6"/>
    </row>
    <row r="626" spans="4:4" ht="15" customHeight="1" x14ac:dyDescent="0.2">
      <c r="D626" s="6"/>
    </row>
    <row r="627" spans="4:4" ht="15" customHeight="1" x14ac:dyDescent="0.2">
      <c r="D627" s="6"/>
    </row>
    <row r="628" spans="4:4" ht="15" customHeight="1" x14ac:dyDescent="0.2">
      <c r="D628" s="6"/>
    </row>
    <row r="629" spans="4:4" ht="15" customHeight="1" x14ac:dyDescent="0.2">
      <c r="D629" s="6"/>
    </row>
    <row r="630" spans="4:4" ht="15" customHeight="1" x14ac:dyDescent="0.2">
      <c r="D630" s="6"/>
    </row>
    <row r="631" spans="4:4" ht="15" customHeight="1" x14ac:dyDescent="0.2">
      <c r="D631" s="6"/>
    </row>
    <row r="632" spans="4:4" ht="15" customHeight="1" x14ac:dyDescent="0.2">
      <c r="D632" s="6"/>
    </row>
    <row r="633" spans="4:4" ht="15" customHeight="1" x14ac:dyDescent="0.2">
      <c r="D633" s="6"/>
    </row>
    <row r="634" spans="4:4" ht="15" customHeight="1" x14ac:dyDescent="0.2">
      <c r="D634" s="6"/>
    </row>
    <row r="635" spans="4:4" ht="15" customHeight="1" x14ac:dyDescent="0.2">
      <c r="D635" s="6"/>
    </row>
    <row r="636" spans="4:4" ht="15" customHeight="1" x14ac:dyDescent="0.2">
      <c r="D636" s="6"/>
    </row>
    <row r="637" spans="4:4" ht="15" customHeight="1" x14ac:dyDescent="0.2">
      <c r="D637" s="6"/>
    </row>
    <row r="638" spans="4:4" ht="15" customHeight="1" x14ac:dyDescent="0.2">
      <c r="D638" s="6"/>
    </row>
    <row r="639" spans="4:4" ht="15" customHeight="1" x14ac:dyDescent="0.2">
      <c r="D639" s="6"/>
    </row>
    <row r="640" spans="4:4" ht="15" customHeight="1" x14ac:dyDescent="0.2">
      <c r="D640" s="6"/>
    </row>
    <row r="641" spans="4:4" ht="15" customHeight="1" x14ac:dyDescent="0.2">
      <c r="D641" s="6"/>
    </row>
    <row r="642" spans="4:4" ht="15" customHeight="1" x14ac:dyDescent="0.2">
      <c r="D642" s="6"/>
    </row>
    <row r="643" spans="4:4" ht="15" customHeight="1" x14ac:dyDescent="0.2">
      <c r="D643" s="6"/>
    </row>
    <row r="644" spans="4:4" ht="15" customHeight="1" x14ac:dyDescent="0.2">
      <c r="D644" s="6"/>
    </row>
    <row r="645" spans="4:4" ht="15" customHeight="1" x14ac:dyDescent="0.2">
      <c r="D645" s="6"/>
    </row>
    <row r="646" spans="4:4" ht="15" customHeight="1" x14ac:dyDescent="0.2">
      <c r="D646" s="6"/>
    </row>
    <row r="647" spans="4:4" ht="15" customHeight="1" x14ac:dyDescent="0.2">
      <c r="D647" s="6"/>
    </row>
    <row r="648" spans="4:4" ht="15" customHeight="1" x14ac:dyDescent="0.2">
      <c r="D648" s="6"/>
    </row>
    <row r="649" spans="4:4" ht="15" customHeight="1" x14ac:dyDescent="0.2">
      <c r="D649" s="6"/>
    </row>
    <row r="650" spans="4:4" ht="15" customHeight="1" x14ac:dyDescent="0.2">
      <c r="D650" s="6"/>
    </row>
    <row r="651" spans="4:4" ht="15" customHeight="1" x14ac:dyDescent="0.2">
      <c r="D651" s="6"/>
    </row>
    <row r="652" spans="4:4" ht="15" customHeight="1" x14ac:dyDescent="0.2">
      <c r="D652" s="6"/>
    </row>
    <row r="653" spans="4:4" ht="15" customHeight="1" x14ac:dyDescent="0.2">
      <c r="D653" s="6"/>
    </row>
    <row r="654" spans="4:4" ht="15" customHeight="1" x14ac:dyDescent="0.2">
      <c r="D654" s="6"/>
    </row>
    <row r="655" spans="4:4" ht="15" customHeight="1" x14ac:dyDescent="0.2">
      <c r="D655" s="6"/>
    </row>
    <row r="656" spans="4:4" ht="15" customHeight="1" x14ac:dyDescent="0.2">
      <c r="D656" s="6"/>
    </row>
    <row r="657" spans="4:4" ht="15" customHeight="1" x14ac:dyDescent="0.2">
      <c r="D657" s="6"/>
    </row>
    <row r="658" spans="4:4" ht="15" customHeight="1" x14ac:dyDescent="0.2">
      <c r="D658" s="6"/>
    </row>
    <row r="659" spans="4:4" ht="15" customHeight="1" x14ac:dyDescent="0.2">
      <c r="D659" s="6"/>
    </row>
    <row r="660" spans="4:4" ht="15" customHeight="1" x14ac:dyDescent="0.2">
      <c r="D660" s="6"/>
    </row>
    <row r="661" spans="4:4" ht="15" customHeight="1" x14ac:dyDescent="0.2">
      <c r="D661" s="6"/>
    </row>
    <row r="662" spans="4:4" ht="15" customHeight="1" x14ac:dyDescent="0.2">
      <c r="D662" s="6"/>
    </row>
    <row r="663" spans="4:4" ht="15" customHeight="1" x14ac:dyDescent="0.2">
      <c r="D663" s="6"/>
    </row>
    <row r="664" spans="4:4" ht="15" customHeight="1" x14ac:dyDescent="0.2">
      <c r="D664" s="6"/>
    </row>
    <row r="665" spans="4:4" ht="15" customHeight="1" x14ac:dyDescent="0.2">
      <c r="D665" s="6"/>
    </row>
    <row r="666" spans="4:4" ht="15" customHeight="1" x14ac:dyDescent="0.2">
      <c r="D666" s="6"/>
    </row>
    <row r="667" spans="4:4" ht="15" customHeight="1" x14ac:dyDescent="0.2">
      <c r="D667" s="6"/>
    </row>
    <row r="668" spans="4:4" ht="15" customHeight="1" x14ac:dyDescent="0.2">
      <c r="D668" s="6"/>
    </row>
    <row r="669" spans="4:4" ht="15" customHeight="1" x14ac:dyDescent="0.2">
      <c r="D669" s="6"/>
    </row>
    <row r="670" spans="4:4" ht="15" customHeight="1" x14ac:dyDescent="0.2">
      <c r="D670" s="6"/>
    </row>
    <row r="671" spans="4:4" ht="15" customHeight="1" x14ac:dyDescent="0.2">
      <c r="D671" s="6"/>
    </row>
    <row r="672" spans="4:4" ht="15" customHeight="1" x14ac:dyDescent="0.2">
      <c r="D672" s="6"/>
    </row>
    <row r="673" spans="4:4" ht="15" customHeight="1" x14ac:dyDescent="0.2">
      <c r="D673" s="6"/>
    </row>
    <row r="674" spans="4:4" ht="15" customHeight="1" x14ac:dyDescent="0.2">
      <c r="D674" s="6"/>
    </row>
    <row r="675" spans="4:4" ht="15" customHeight="1" x14ac:dyDescent="0.2">
      <c r="D675" s="6"/>
    </row>
    <row r="676" spans="4:4" ht="15" customHeight="1" x14ac:dyDescent="0.2">
      <c r="D676" s="6"/>
    </row>
    <row r="677" spans="4:4" ht="15" customHeight="1" x14ac:dyDescent="0.2">
      <c r="D677" s="6"/>
    </row>
    <row r="678" spans="4:4" ht="15" customHeight="1" x14ac:dyDescent="0.2">
      <c r="D678" s="6"/>
    </row>
    <row r="679" spans="4:4" ht="15" customHeight="1" x14ac:dyDescent="0.2">
      <c r="D679" s="6"/>
    </row>
    <row r="680" spans="4:4" ht="15" customHeight="1" x14ac:dyDescent="0.2">
      <c r="D680" s="6"/>
    </row>
    <row r="681" spans="4:4" ht="15" customHeight="1" x14ac:dyDescent="0.2">
      <c r="D681" s="6"/>
    </row>
    <row r="682" spans="4:4" ht="15" customHeight="1" x14ac:dyDescent="0.2">
      <c r="D682" s="6"/>
    </row>
    <row r="683" spans="4:4" ht="15" customHeight="1" x14ac:dyDescent="0.2">
      <c r="D683" s="6"/>
    </row>
    <row r="684" spans="4:4" ht="15" customHeight="1" x14ac:dyDescent="0.2">
      <c r="D684" s="6"/>
    </row>
    <row r="685" spans="4:4" ht="15" customHeight="1" x14ac:dyDescent="0.2">
      <c r="D685" s="6"/>
    </row>
    <row r="686" spans="4:4" ht="15" customHeight="1" x14ac:dyDescent="0.2">
      <c r="D686" s="6"/>
    </row>
    <row r="687" spans="4:4" ht="15" customHeight="1" x14ac:dyDescent="0.2">
      <c r="D687" s="6"/>
    </row>
    <row r="688" spans="4:4" ht="15" customHeight="1" x14ac:dyDescent="0.2">
      <c r="D688" s="6"/>
    </row>
    <row r="689" spans="4:4" ht="15" customHeight="1" x14ac:dyDescent="0.2">
      <c r="D689" s="6"/>
    </row>
    <row r="690" spans="4:4" ht="15" customHeight="1" x14ac:dyDescent="0.2">
      <c r="D690" s="6"/>
    </row>
    <row r="691" spans="4:4" ht="15" customHeight="1" x14ac:dyDescent="0.2">
      <c r="D691" s="6"/>
    </row>
    <row r="692" spans="4:4" ht="15" customHeight="1" x14ac:dyDescent="0.2">
      <c r="D692" s="6"/>
    </row>
    <row r="693" spans="4:4" ht="15" customHeight="1" x14ac:dyDescent="0.2">
      <c r="D693" s="6"/>
    </row>
    <row r="694" spans="4:4" ht="15" customHeight="1" x14ac:dyDescent="0.2">
      <c r="D694" s="6"/>
    </row>
    <row r="695" spans="4:4" ht="15" customHeight="1" x14ac:dyDescent="0.2">
      <c r="D695" s="6"/>
    </row>
    <row r="696" spans="4:4" ht="15" customHeight="1" x14ac:dyDescent="0.2">
      <c r="D696" s="6"/>
    </row>
    <row r="697" spans="4:4" ht="15" customHeight="1" x14ac:dyDescent="0.2">
      <c r="D697" s="6"/>
    </row>
    <row r="698" spans="4:4" ht="15" customHeight="1" x14ac:dyDescent="0.2">
      <c r="D698" s="6"/>
    </row>
    <row r="699" spans="4:4" ht="15" customHeight="1" x14ac:dyDescent="0.2">
      <c r="D699" s="6"/>
    </row>
    <row r="700" spans="4:4" ht="15" customHeight="1" x14ac:dyDescent="0.2">
      <c r="D700" s="6"/>
    </row>
    <row r="701" spans="4:4" ht="15" customHeight="1" x14ac:dyDescent="0.2">
      <c r="D701" s="6"/>
    </row>
    <row r="702" spans="4:4" ht="15" customHeight="1" x14ac:dyDescent="0.2">
      <c r="D702" s="6"/>
    </row>
    <row r="703" spans="4:4" ht="15" customHeight="1" x14ac:dyDescent="0.2">
      <c r="D703" s="6"/>
    </row>
    <row r="704" spans="4:4" ht="15" customHeight="1" x14ac:dyDescent="0.2">
      <c r="D704" s="6"/>
    </row>
    <row r="705" spans="4:4" ht="15" customHeight="1" x14ac:dyDescent="0.2">
      <c r="D705" s="6"/>
    </row>
    <row r="706" spans="4:4" ht="15" customHeight="1" x14ac:dyDescent="0.2">
      <c r="D706" s="6"/>
    </row>
    <row r="707" spans="4:4" ht="15" customHeight="1" x14ac:dyDescent="0.2">
      <c r="D707" s="6"/>
    </row>
    <row r="708" spans="4:4" ht="15" customHeight="1" x14ac:dyDescent="0.2">
      <c r="D708" s="6"/>
    </row>
    <row r="709" spans="4:4" ht="15" customHeight="1" x14ac:dyDescent="0.2">
      <c r="D709" s="6"/>
    </row>
    <row r="710" spans="4:4" ht="15" customHeight="1" x14ac:dyDescent="0.2">
      <c r="D710" s="6"/>
    </row>
    <row r="711" spans="4:4" ht="15" customHeight="1" x14ac:dyDescent="0.2">
      <c r="D711" s="6"/>
    </row>
    <row r="712" spans="4:4" ht="15" customHeight="1" x14ac:dyDescent="0.2">
      <c r="D712" s="6"/>
    </row>
    <row r="713" spans="4:4" ht="15" customHeight="1" x14ac:dyDescent="0.2">
      <c r="D713" s="6"/>
    </row>
    <row r="714" spans="4:4" ht="15" customHeight="1" x14ac:dyDescent="0.2">
      <c r="D714" s="6"/>
    </row>
    <row r="715" spans="4:4" ht="15" customHeight="1" x14ac:dyDescent="0.2">
      <c r="D715" s="6"/>
    </row>
    <row r="716" spans="4:4" ht="15" customHeight="1" x14ac:dyDescent="0.2">
      <c r="D716" s="6"/>
    </row>
    <row r="717" spans="4:4" ht="15" customHeight="1" x14ac:dyDescent="0.2">
      <c r="D717" s="6"/>
    </row>
    <row r="718" spans="4:4" ht="15" customHeight="1" x14ac:dyDescent="0.2">
      <c r="D718" s="6"/>
    </row>
    <row r="719" spans="4:4" ht="15" customHeight="1" x14ac:dyDescent="0.2">
      <c r="D719" s="6"/>
    </row>
    <row r="720" spans="4:4" ht="15" customHeight="1" x14ac:dyDescent="0.2">
      <c r="D720" s="6"/>
    </row>
    <row r="721" spans="4:4" ht="15" customHeight="1" x14ac:dyDescent="0.2">
      <c r="D721" s="6"/>
    </row>
    <row r="722" spans="4:4" ht="15" customHeight="1" x14ac:dyDescent="0.2">
      <c r="D722" s="6"/>
    </row>
    <row r="723" spans="4:4" ht="15" customHeight="1" x14ac:dyDescent="0.2">
      <c r="D723" s="6"/>
    </row>
    <row r="724" spans="4:4" ht="15" customHeight="1" x14ac:dyDescent="0.2">
      <c r="D724" s="6"/>
    </row>
    <row r="725" spans="4:4" ht="15" customHeight="1" x14ac:dyDescent="0.2">
      <c r="D725" s="6"/>
    </row>
    <row r="726" spans="4:4" ht="15" customHeight="1" x14ac:dyDescent="0.2">
      <c r="D726" s="6"/>
    </row>
    <row r="727" spans="4:4" ht="15" customHeight="1" x14ac:dyDescent="0.2">
      <c r="D727" s="6"/>
    </row>
    <row r="728" spans="4:4" ht="15" customHeight="1" x14ac:dyDescent="0.2">
      <c r="D728" s="6"/>
    </row>
    <row r="729" spans="4:4" ht="15" customHeight="1" x14ac:dyDescent="0.2">
      <c r="D729" s="6"/>
    </row>
    <row r="730" spans="4:4" ht="15" customHeight="1" x14ac:dyDescent="0.2">
      <c r="D730" s="6"/>
    </row>
    <row r="731" spans="4:4" ht="15" customHeight="1" x14ac:dyDescent="0.2">
      <c r="D731" s="6"/>
    </row>
    <row r="732" spans="4:4" ht="15" customHeight="1" x14ac:dyDescent="0.2">
      <c r="D732" s="6"/>
    </row>
    <row r="733" spans="4:4" ht="15" customHeight="1" x14ac:dyDescent="0.2">
      <c r="D733" s="6"/>
    </row>
    <row r="734" spans="4:4" ht="15" customHeight="1" x14ac:dyDescent="0.2">
      <c r="D734" s="6"/>
    </row>
    <row r="735" spans="4:4" ht="15" customHeight="1" x14ac:dyDescent="0.2">
      <c r="D735" s="6"/>
    </row>
    <row r="736" spans="4:4" ht="15" customHeight="1" x14ac:dyDescent="0.2">
      <c r="D736" s="6"/>
    </row>
    <row r="737" spans="4:4" ht="15" customHeight="1" x14ac:dyDescent="0.2">
      <c r="D737" s="6"/>
    </row>
    <row r="738" spans="4:4" ht="15" customHeight="1" x14ac:dyDescent="0.2">
      <c r="D738" s="6"/>
    </row>
    <row r="739" spans="4:4" ht="15" customHeight="1" x14ac:dyDescent="0.2">
      <c r="D739" s="6"/>
    </row>
    <row r="740" spans="4:4" ht="15" customHeight="1" x14ac:dyDescent="0.2">
      <c r="D740" s="6"/>
    </row>
    <row r="741" spans="4:4" ht="15" customHeight="1" x14ac:dyDescent="0.2">
      <c r="D741" s="6"/>
    </row>
    <row r="742" spans="4:4" ht="15" customHeight="1" x14ac:dyDescent="0.2">
      <c r="D742" s="6"/>
    </row>
    <row r="743" spans="4:4" ht="15" customHeight="1" x14ac:dyDescent="0.2">
      <c r="D743" s="6"/>
    </row>
    <row r="744" spans="4:4" ht="15" customHeight="1" x14ac:dyDescent="0.2">
      <c r="D744" s="6"/>
    </row>
    <row r="745" spans="4:4" ht="15" customHeight="1" x14ac:dyDescent="0.2">
      <c r="D745" s="6"/>
    </row>
    <row r="746" spans="4:4" ht="15" customHeight="1" x14ac:dyDescent="0.2">
      <c r="D746" s="6"/>
    </row>
    <row r="747" spans="4:4" ht="15" customHeight="1" x14ac:dyDescent="0.2">
      <c r="D747" s="6"/>
    </row>
    <row r="748" spans="4:4" ht="15" customHeight="1" x14ac:dyDescent="0.2">
      <c r="D748" s="6"/>
    </row>
    <row r="749" spans="4:4" ht="15" customHeight="1" x14ac:dyDescent="0.2">
      <c r="D749" s="6"/>
    </row>
    <row r="750" spans="4:4" ht="15" customHeight="1" x14ac:dyDescent="0.2">
      <c r="D750" s="6"/>
    </row>
    <row r="751" spans="4:4" ht="15" customHeight="1" x14ac:dyDescent="0.2">
      <c r="D751" s="6"/>
    </row>
    <row r="752" spans="4:4" ht="15" customHeight="1" x14ac:dyDescent="0.2">
      <c r="D752" s="6"/>
    </row>
    <row r="753" spans="4:4" ht="15" customHeight="1" x14ac:dyDescent="0.2">
      <c r="D753" s="6"/>
    </row>
    <row r="754" spans="4:4" ht="15" customHeight="1" x14ac:dyDescent="0.2">
      <c r="D754" s="6"/>
    </row>
    <row r="755" spans="4:4" ht="15" customHeight="1" x14ac:dyDescent="0.2">
      <c r="D755" s="6"/>
    </row>
    <row r="756" spans="4:4" ht="15" customHeight="1" x14ac:dyDescent="0.2">
      <c r="D756" s="6"/>
    </row>
    <row r="757" spans="4:4" ht="15" customHeight="1" x14ac:dyDescent="0.2">
      <c r="D757" s="6"/>
    </row>
    <row r="758" spans="4:4" ht="15" customHeight="1" x14ac:dyDescent="0.2">
      <c r="D758" s="6"/>
    </row>
    <row r="759" spans="4:4" ht="15" customHeight="1" x14ac:dyDescent="0.2">
      <c r="D759" s="6"/>
    </row>
    <row r="760" spans="4:4" ht="15" customHeight="1" x14ac:dyDescent="0.2">
      <c r="D760" s="6"/>
    </row>
    <row r="761" spans="4:4" ht="15" customHeight="1" x14ac:dyDescent="0.2">
      <c r="D761" s="6"/>
    </row>
    <row r="762" spans="4:4" ht="15" customHeight="1" x14ac:dyDescent="0.2">
      <c r="D762" s="6"/>
    </row>
    <row r="763" spans="4:4" ht="15" customHeight="1" x14ac:dyDescent="0.2">
      <c r="D763" s="6"/>
    </row>
    <row r="764" spans="4:4" ht="15" customHeight="1" x14ac:dyDescent="0.2">
      <c r="D764" s="6"/>
    </row>
    <row r="765" spans="4:4" ht="15" customHeight="1" x14ac:dyDescent="0.2">
      <c r="D765" s="6"/>
    </row>
    <row r="766" spans="4:4" ht="15" customHeight="1" x14ac:dyDescent="0.2">
      <c r="D766" s="6"/>
    </row>
    <row r="767" spans="4:4" ht="15" customHeight="1" x14ac:dyDescent="0.2">
      <c r="D767" s="6"/>
    </row>
    <row r="768" spans="4:4" ht="15" customHeight="1" x14ac:dyDescent="0.2">
      <c r="D768" s="6"/>
    </row>
    <row r="769" spans="4:4" ht="15" customHeight="1" x14ac:dyDescent="0.2">
      <c r="D769" s="6"/>
    </row>
    <row r="770" spans="4:4" ht="15" customHeight="1" x14ac:dyDescent="0.2">
      <c r="D770" s="6"/>
    </row>
    <row r="771" spans="4:4" ht="15" customHeight="1" x14ac:dyDescent="0.2">
      <c r="D771" s="6"/>
    </row>
    <row r="772" spans="4:4" ht="15" customHeight="1" x14ac:dyDescent="0.2">
      <c r="D772" s="6"/>
    </row>
    <row r="773" spans="4:4" ht="15" customHeight="1" x14ac:dyDescent="0.2">
      <c r="D773" s="6"/>
    </row>
    <row r="774" spans="4:4" ht="15" customHeight="1" x14ac:dyDescent="0.2">
      <c r="D774" s="6"/>
    </row>
    <row r="775" spans="4:4" ht="15" customHeight="1" x14ac:dyDescent="0.2">
      <c r="D775" s="6"/>
    </row>
    <row r="776" spans="4:4" ht="15" customHeight="1" x14ac:dyDescent="0.2">
      <c r="D776" s="6"/>
    </row>
    <row r="777" spans="4:4" ht="15" customHeight="1" x14ac:dyDescent="0.2">
      <c r="D777" s="6"/>
    </row>
    <row r="778" spans="4:4" ht="15" customHeight="1" x14ac:dyDescent="0.2">
      <c r="D778" s="6"/>
    </row>
    <row r="779" spans="4:4" ht="15" customHeight="1" x14ac:dyDescent="0.2">
      <c r="D779" s="6"/>
    </row>
    <row r="780" spans="4:4" ht="15" customHeight="1" x14ac:dyDescent="0.2">
      <c r="D780" s="6"/>
    </row>
    <row r="781" spans="4:4" ht="15" customHeight="1" x14ac:dyDescent="0.2">
      <c r="D781" s="6"/>
    </row>
    <row r="782" spans="4:4" ht="15" customHeight="1" x14ac:dyDescent="0.2">
      <c r="D782" s="6"/>
    </row>
    <row r="783" spans="4:4" ht="15" customHeight="1" x14ac:dyDescent="0.2">
      <c r="D783" s="6"/>
    </row>
    <row r="784" spans="4:4" ht="15" customHeight="1" x14ac:dyDescent="0.2">
      <c r="D784" s="6"/>
    </row>
    <row r="785" spans="4:4" ht="15" customHeight="1" x14ac:dyDescent="0.2">
      <c r="D785" s="6"/>
    </row>
    <row r="786" spans="4:4" ht="15" customHeight="1" x14ac:dyDescent="0.2">
      <c r="D786" s="6"/>
    </row>
    <row r="787" spans="4:4" ht="15" customHeight="1" x14ac:dyDescent="0.2">
      <c r="D787" s="6"/>
    </row>
    <row r="788" spans="4:4" ht="15" customHeight="1" x14ac:dyDescent="0.2">
      <c r="D788" s="6"/>
    </row>
    <row r="789" spans="4:4" ht="15" customHeight="1" x14ac:dyDescent="0.2">
      <c r="D789" s="6"/>
    </row>
    <row r="790" spans="4:4" ht="15" customHeight="1" x14ac:dyDescent="0.2">
      <c r="D790" s="6"/>
    </row>
    <row r="791" spans="4:4" ht="15" customHeight="1" x14ac:dyDescent="0.2">
      <c r="D791" s="6"/>
    </row>
    <row r="792" spans="4:4" ht="15" customHeight="1" x14ac:dyDescent="0.2">
      <c r="D792" s="6"/>
    </row>
    <row r="793" spans="4:4" ht="15" customHeight="1" x14ac:dyDescent="0.2">
      <c r="D793" s="6"/>
    </row>
    <row r="794" spans="4:4" ht="15" customHeight="1" x14ac:dyDescent="0.2">
      <c r="D794" s="6"/>
    </row>
    <row r="795" spans="4:4" ht="15" customHeight="1" x14ac:dyDescent="0.2">
      <c r="D795" s="6"/>
    </row>
    <row r="796" spans="4:4" ht="15" customHeight="1" x14ac:dyDescent="0.2">
      <c r="D796" s="6"/>
    </row>
    <row r="797" spans="4:4" ht="15" customHeight="1" x14ac:dyDescent="0.2">
      <c r="D797" s="6"/>
    </row>
    <row r="798" spans="4:4" ht="15" customHeight="1" x14ac:dyDescent="0.2">
      <c r="D798" s="6"/>
    </row>
    <row r="799" spans="4:4" ht="15" customHeight="1" x14ac:dyDescent="0.2">
      <c r="D799" s="6"/>
    </row>
    <row r="800" spans="4:4" ht="15" customHeight="1" x14ac:dyDescent="0.2">
      <c r="D800" s="6"/>
    </row>
    <row r="801" spans="4:4" ht="15" customHeight="1" x14ac:dyDescent="0.2">
      <c r="D801" s="6"/>
    </row>
    <row r="802" spans="4:4" ht="15" customHeight="1" x14ac:dyDescent="0.2">
      <c r="D802" s="6"/>
    </row>
    <row r="803" spans="4:4" ht="15" customHeight="1" x14ac:dyDescent="0.2">
      <c r="D803" s="6"/>
    </row>
    <row r="804" spans="4:4" ht="15" customHeight="1" x14ac:dyDescent="0.2">
      <c r="D804" s="6"/>
    </row>
    <row r="805" spans="4:4" ht="15" customHeight="1" x14ac:dyDescent="0.2">
      <c r="D805" s="6"/>
    </row>
    <row r="806" spans="4:4" ht="15" customHeight="1" x14ac:dyDescent="0.2">
      <c r="D806" s="6"/>
    </row>
    <row r="807" spans="4:4" ht="15" customHeight="1" x14ac:dyDescent="0.2">
      <c r="D807" s="6"/>
    </row>
    <row r="808" spans="4:4" ht="15" customHeight="1" x14ac:dyDescent="0.2">
      <c r="D808" s="6"/>
    </row>
    <row r="809" spans="4:4" ht="15" customHeight="1" x14ac:dyDescent="0.2">
      <c r="D809" s="6"/>
    </row>
    <row r="810" spans="4:4" ht="15" customHeight="1" x14ac:dyDescent="0.2">
      <c r="D810" s="6"/>
    </row>
    <row r="811" spans="4:4" ht="15" customHeight="1" x14ac:dyDescent="0.2">
      <c r="D811" s="6"/>
    </row>
    <row r="812" spans="4:4" ht="15" customHeight="1" x14ac:dyDescent="0.2">
      <c r="D812" s="6"/>
    </row>
    <row r="813" spans="4:4" ht="15" customHeight="1" x14ac:dyDescent="0.2">
      <c r="D813" s="6"/>
    </row>
    <row r="814" spans="4:4" ht="15" customHeight="1" x14ac:dyDescent="0.2">
      <c r="D814" s="6"/>
    </row>
    <row r="815" spans="4:4" ht="15" customHeight="1" x14ac:dyDescent="0.2">
      <c r="D815" s="6"/>
    </row>
    <row r="816" spans="4:4" ht="15" customHeight="1" x14ac:dyDescent="0.2">
      <c r="D816" s="6"/>
    </row>
    <row r="817" spans="4:4" ht="15" customHeight="1" x14ac:dyDescent="0.2">
      <c r="D817" s="6"/>
    </row>
    <row r="818" spans="4:4" ht="15" customHeight="1" x14ac:dyDescent="0.2">
      <c r="D818" s="6"/>
    </row>
    <row r="819" spans="4:4" ht="15" customHeight="1" x14ac:dyDescent="0.2">
      <c r="D819" s="6"/>
    </row>
    <row r="820" spans="4:4" ht="15" customHeight="1" x14ac:dyDescent="0.2">
      <c r="D820" s="6"/>
    </row>
    <row r="821" spans="4:4" ht="15" customHeight="1" x14ac:dyDescent="0.2">
      <c r="D821" s="6"/>
    </row>
    <row r="822" spans="4:4" ht="15" customHeight="1" x14ac:dyDescent="0.2">
      <c r="D822" s="6"/>
    </row>
    <row r="823" spans="4:4" ht="15" customHeight="1" x14ac:dyDescent="0.2">
      <c r="D823" s="6"/>
    </row>
    <row r="824" spans="4:4" ht="15" customHeight="1" x14ac:dyDescent="0.2">
      <c r="D824" s="6"/>
    </row>
    <row r="825" spans="4:4" ht="15" customHeight="1" x14ac:dyDescent="0.2">
      <c r="D825" s="6"/>
    </row>
    <row r="826" spans="4:4" ht="15" customHeight="1" x14ac:dyDescent="0.2">
      <c r="D826" s="6"/>
    </row>
    <row r="827" spans="4:4" ht="15" customHeight="1" x14ac:dyDescent="0.2">
      <c r="D827" s="6"/>
    </row>
    <row r="828" spans="4:4" ht="15" customHeight="1" x14ac:dyDescent="0.2">
      <c r="D828" s="6"/>
    </row>
    <row r="829" spans="4:4" ht="15" customHeight="1" x14ac:dyDescent="0.2">
      <c r="D829" s="6"/>
    </row>
    <row r="830" spans="4:4" ht="15" customHeight="1" x14ac:dyDescent="0.2">
      <c r="D830" s="6"/>
    </row>
    <row r="831" spans="4:4" ht="15" customHeight="1" x14ac:dyDescent="0.2">
      <c r="D831" s="6"/>
    </row>
    <row r="832" spans="4:4" ht="15" customHeight="1" x14ac:dyDescent="0.2">
      <c r="D832" s="6"/>
    </row>
    <row r="833" spans="4:4" ht="15" customHeight="1" x14ac:dyDescent="0.2">
      <c r="D833" s="6"/>
    </row>
    <row r="834" spans="4:4" ht="15" customHeight="1" x14ac:dyDescent="0.2">
      <c r="D834" s="6"/>
    </row>
    <row r="835" spans="4:4" ht="15" customHeight="1" x14ac:dyDescent="0.2">
      <c r="D835" s="6"/>
    </row>
    <row r="836" spans="4:4" ht="15" customHeight="1" x14ac:dyDescent="0.2">
      <c r="D836" s="6"/>
    </row>
    <row r="837" spans="4:4" ht="15" customHeight="1" x14ac:dyDescent="0.2">
      <c r="D837" s="6"/>
    </row>
    <row r="838" spans="4:4" ht="15" customHeight="1" x14ac:dyDescent="0.2">
      <c r="D838" s="6"/>
    </row>
  </sheetData>
  <mergeCells count="10">
    <mergeCell ref="B2:N4"/>
    <mergeCell ref="L327:M327"/>
    <mergeCell ref="G26:K26"/>
    <mergeCell ref="G27:K27"/>
    <mergeCell ref="G28:K28"/>
    <mergeCell ref="G29:K29"/>
    <mergeCell ref="G44:K44"/>
    <mergeCell ref="G48:K48"/>
    <mergeCell ref="G83:K83"/>
    <mergeCell ref="B5:N5"/>
  </mergeCells>
  <hyperlinks>
    <hyperlink ref="C190" r:id="rId1" display="http://www2.rio.rj.gov.br/sco/composicaosco.cfm?item=1PJ09300100%2F202202" xr:uid="{00000000-0004-0000-0600-000000000000}"/>
  </hyperlinks>
  <printOptions horizontalCentered="1"/>
  <pageMargins left="0.59055118110236227" right="0" top="0.19685039370078741" bottom="0.59055118110236227" header="0.51181102362204722" footer="0.19685039370078741"/>
  <pageSetup paperSize="9" scale="55" fitToHeight="15" orientation="portrait" r:id="rId2"/>
  <headerFooter alignWithMargins="0">
    <oddHeader xml:space="preserve">&amp;R&amp;11Pág.: &amp;P / &amp;N&amp;10
</oddHeader>
  </headerFooter>
  <rowBreaks count="3" manualBreakCount="3">
    <brk id="39" min="1" max="13" man="1"/>
    <brk id="99" min="1" max="13" man="1"/>
    <brk id="116" min="1"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8"/>
  <dimension ref="B1:J48"/>
  <sheetViews>
    <sheetView view="pageBreakPreview" zoomScaleSheetLayoutView="100" workbookViewId="0">
      <selection activeCell="L7" sqref="L7"/>
    </sheetView>
  </sheetViews>
  <sheetFormatPr defaultRowHeight="12.75" x14ac:dyDescent="0.2"/>
  <cols>
    <col min="1" max="1" width="0.5703125" style="354" customWidth="1"/>
    <col min="2" max="2" width="16.28515625" style="354" customWidth="1"/>
    <col min="3" max="3" width="2.28515625" style="354" customWidth="1"/>
    <col min="4" max="4" width="5" style="354" customWidth="1"/>
    <col min="5" max="6" width="9.140625" style="354"/>
    <col min="7" max="7" width="3.85546875" style="354" customWidth="1"/>
    <col min="8" max="8" width="29.140625" style="354" customWidth="1"/>
    <col min="9" max="9" width="16.28515625" style="354" customWidth="1"/>
    <col min="10" max="10" width="2.5703125" style="354" customWidth="1"/>
    <col min="11" max="219" width="9.140625" style="354"/>
    <col min="220" max="220" width="16.28515625" style="354" customWidth="1"/>
    <col min="221" max="221" width="2.28515625" style="354" customWidth="1"/>
    <col min="222" max="222" width="5" style="354" customWidth="1"/>
    <col min="223" max="224" width="9.140625" style="354"/>
    <col min="225" max="225" width="3.85546875" style="354" customWidth="1"/>
    <col min="226" max="226" width="26" style="354" customWidth="1"/>
    <col min="227" max="227" width="15" style="354" customWidth="1"/>
    <col min="228" max="228" width="2.5703125" style="354" customWidth="1"/>
    <col min="229" max="229" width="23.140625" style="354" customWidth="1"/>
    <col min="230" max="230" width="11.28515625" style="354" customWidth="1"/>
    <col min="231" max="231" width="11.42578125" style="354" customWidth="1"/>
    <col min="232" max="232" width="11.85546875" style="354" customWidth="1"/>
    <col min="233" max="233" width="2" style="354" customWidth="1"/>
    <col min="234" max="234" width="23.140625" style="354" customWidth="1"/>
    <col min="235" max="235" width="11.28515625" style="354" customWidth="1"/>
    <col min="236" max="236" width="11.42578125" style="354" customWidth="1"/>
    <col min="237" max="237" width="11.85546875" style="354" customWidth="1"/>
    <col min="238" max="238" width="2.140625" style="354" customWidth="1"/>
    <col min="239" max="239" width="23.140625" style="354" customWidth="1"/>
    <col min="240" max="240" width="11.28515625" style="354" customWidth="1"/>
    <col min="241" max="241" width="11.42578125" style="354" customWidth="1"/>
    <col min="242" max="242" width="11.85546875" style="354" customWidth="1"/>
    <col min="243" max="243" width="2.42578125" style="354" customWidth="1"/>
    <col min="244" max="244" width="23.140625" style="354" customWidth="1"/>
    <col min="245" max="245" width="11.28515625" style="354" customWidth="1"/>
    <col min="246" max="246" width="11.42578125" style="354" customWidth="1"/>
    <col min="247" max="247" width="11.85546875" style="354" customWidth="1"/>
    <col min="248" max="475" width="9.140625" style="354"/>
    <col min="476" max="476" width="16.28515625" style="354" customWidth="1"/>
    <col min="477" max="477" width="2.28515625" style="354" customWidth="1"/>
    <col min="478" max="478" width="5" style="354" customWidth="1"/>
    <col min="479" max="480" width="9.140625" style="354"/>
    <col min="481" max="481" width="3.85546875" style="354" customWidth="1"/>
    <col min="482" max="482" width="26" style="354" customWidth="1"/>
    <col min="483" max="483" width="15" style="354" customWidth="1"/>
    <col min="484" max="484" width="2.5703125" style="354" customWidth="1"/>
    <col min="485" max="485" width="23.140625" style="354" customWidth="1"/>
    <col min="486" max="486" width="11.28515625" style="354" customWidth="1"/>
    <col min="487" max="487" width="11.42578125" style="354" customWidth="1"/>
    <col min="488" max="488" width="11.85546875" style="354" customWidth="1"/>
    <col min="489" max="489" width="2" style="354" customWidth="1"/>
    <col min="490" max="490" width="23.140625" style="354" customWidth="1"/>
    <col min="491" max="491" width="11.28515625" style="354" customWidth="1"/>
    <col min="492" max="492" width="11.42578125" style="354" customWidth="1"/>
    <col min="493" max="493" width="11.85546875" style="354" customWidth="1"/>
    <col min="494" max="494" width="2.140625" style="354" customWidth="1"/>
    <col min="495" max="495" width="23.140625" style="354" customWidth="1"/>
    <col min="496" max="496" width="11.28515625" style="354" customWidth="1"/>
    <col min="497" max="497" width="11.42578125" style="354" customWidth="1"/>
    <col min="498" max="498" width="11.85546875" style="354" customWidth="1"/>
    <col min="499" max="499" width="2.42578125" style="354" customWidth="1"/>
    <col min="500" max="500" width="23.140625" style="354" customWidth="1"/>
    <col min="501" max="501" width="11.28515625" style="354" customWidth="1"/>
    <col min="502" max="502" width="11.42578125" style="354" customWidth="1"/>
    <col min="503" max="503" width="11.85546875" style="354" customWidth="1"/>
    <col min="504" max="731" width="9.140625" style="354"/>
    <col min="732" max="732" width="16.28515625" style="354" customWidth="1"/>
    <col min="733" max="733" width="2.28515625" style="354" customWidth="1"/>
    <col min="734" max="734" width="5" style="354" customWidth="1"/>
    <col min="735" max="736" width="9.140625" style="354"/>
    <col min="737" max="737" width="3.85546875" style="354" customWidth="1"/>
    <col min="738" max="738" width="26" style="354" customWidth="1"/>
    <col min="739" max="739" width="15" style="354" customWidth="1"/>
    <col min="740" max="740" width="2.5703125" style="354" customWidth="1"/>
    <col min="741" max="741" width="23.140625" style="354" customWidth="1"/>
    <col min="742" max="742" width="11.28515625" style="354" customWidth="1"/>
    <col min="743" max="743" width="11.42578125" style="354" customWidth="1"/>
    <col min="744" max="744" width="11.85546875" style="354" customWidth="1"/>
    <col min="745" max="745" width="2" style="354" customWidth="1"/>
    <col min="746" max="746" width="23.140625" style="354" customWidth="1"/>
    <col min="747" max="747" width="11.28515625" style="354" customWidth="1"/>
    <col min="748" max="748" width="11.42578125" style="354" customWidth="1"/>
    <col min="749" max="749" width="11.85546875" style="354" customWidth="1"/>
    <col min="750" max="750" width="2.140625" style="354" customWidth="1"/>
    <col min="751" max="751" width="23.140625" style="354" customWidth="1"/>
    <col min="752" max="752" width="11.28515625" style="354" customWidth="1"/>
    <col min="753" max="753" width="11.42578125" style="354" customWidth="1"/>
    <col min="754" max="754" width="11.85546875" style="354" customWidth="1"/>
    <col min="755" max="755" width="2.42578125" style="354" customWidth="1"/>
    <col min="756" max="756" width="23.140625" style="354" customWidth="1"/>
    <col min="757" max="757" width="11.28515625" style="354" customWidth="1"/>
    <col min="758" max="758" width="11.42578125" style="354" customWidth="1"/>
    <col min="759" max="759" width="11.85546875" style="354" customWidth="1"/>
    <col min="760" max="987" width="9.140625" style="354"/>
    <col min="988" max="988" width="16.28515625" style="354" customWidth="1"/>
    <col min="989" max="989" width="2.28515625" style="354" customWidth="1"/>
    <col min="990" max="990" width="5" style="354" customWidth="1"/>
    <col min="991" max="992" width="9.140625" style="354"/>
    <col min="993" max="993" width="3.85546875" style="354" customWidth="1"/>
    <col min="994" max="994" width="26" style="354" customWidth="1"/>
    <col min="995" max="995" width="15" style="354" customWidth="1"/>
    <col min="996" max="996" width="2.5703125" style="354" customWidth="1"/>
    <col min="997" max="997" width="23.140625" style="354" customWidth="1"/>
    <col min="998" max="998" width="11.28515625" style="354" customWidth="1"/>
    <col min="999" max="999" width="11.42578125" style="354" customWidth="1"/>
    <col min="1000" max="1000" width="11.85546875" style="354" customWidth="1"/>
    <col min="1001" max="1001" width="2" style="354" customWidth="1"/>
    <col min="1002" max="1002" width="23.140625" style="354" customWidth="1"/>
    <col min="1003" max="1003" width="11.28515625" style="354" customWidth="1"/>
    <col min="1004" max="1004" width="11.42578125" style="354" customWidth="1"/>
    <col min="1005" max="1005" width="11.85546875" style="354" customWidth="1"/>
    <col min="1006" max="1006" width="2.140625" style="354" customWidth="1"/>
    <col min="1007" max="1007" width="23.140625" style="354" customWidth="1"/>
    <col min="1008" max="1008" width="11.28515625" style="354" customWidth="1"/>
    <col min="1009" max="1009" width="11.42578125" style="354" customWidth="1"/>
    <col min="1010" max="1010" width="11.85546875" style="354" customWidth="1"/>
    <col min="1011" max="1011" width="2.42578125" style="354" customWidth="1"/>
    <col min="1012" max="1012" width="23.140625" style="354" customWidth="1"/>
    <col min="1013" max="1013" width="11.28515625" style="354" customWidth="1"/>
    <col min="1014" max="1014" width="11.42578125" style="354" customWidth="1"/>
    <col min="1015" max="1015" width="11.85546875" style="354" customWidth="1"/>
    <col min="1016" max="1243" width="9.140625" style="354"/>
    <col min="1244" max="1244" width="16.28515625" style="354" customWidth="1"/>
    <col min="1245" max="1245" width="2.28515625" style="354" customWidth="1"/>
    <col min="1246" max="1246" width="5" style="354" customWidth="1"/>
    <col min="1247" max="1248" width="9.140625" style="354"/>
    <col min="1249" max="1249" width="3.85546875" style="354" customWidth="1"/>
    <col min="1250" max="1250" width="26" style="354" customWidth="1"/>
    <col min="1251" max="1251" width="15" style="354" customWidth="1"/>
    <col min="1252" max="1252" width="2.5703125" style="354" customWidth="1"/>
    <col min="1253" max="1253" width="23.140625" style="354" customWidth="1"/>
    <col min="1254" max="1254" width="11.28515625" style="354" customWidth="1"/>
    <col min="1255" max="1255" width="11.42578125" style="354" customWidth="1"/>
    <col min="1256" max="1256" width="11.85546875" style="354" customWidth="1"/>
    <col min="1257" max="1257" width="2" style="354" customWidth="1"/>
    <col min="1258" max="1258" width="23.140625" style="354" customWidth="1"/>
    <col min="1259" max="1259" width="11.28515625" style="354" customWidth="1"/>
    <col min="1260" max="1260" width="11.42578125" style="354" customWidth="1"/>
    <col min="1261" max="1261" width="11.85546875" style="354" customWidth="1"/>
    <col min="1262" max="1262" width="2.140625" style="354" customWidth="1"/>
    <col min="1263" max="1263" width="23.140625" style="354" customWidth="1"/>
    <col min="1264" max="1264" width="11.28515625" style="354" customWidth="1"/>
    <col min="1265" max="1265" width="11.42578125" style="354" customWidth="1"/>
    <col min="1266" max="1266" width="11.85546875" style="354" customWidth="1"/>
    <col min="1267" max="1267" width="2.42578125" style="354" customWidth="1"/>
    <col min="1268" max="1268" width="23.140625" style="354" customWidth="1"/>
    <col min="1269" max="1269" width="11.28515625" style="354" customWidth="1"/>
    <col min="1270" max="1270" width="11.42578125" style="354" customWidth="1"/>
    <col min="1271" max="1271" width="11.85546875" style="354" customWidth="1"/>
    <col min="1272" max="1499" width="9.140625" style="354"/>
    <col min="1500" max="1500" width="16.28515625" style="354" customWidth="1"/>
    <col min="1501" max="1501" width="2.28515625" style="354" customWidth="1"/>
    <col min="1502" max="1502" width="5" style="354" customWidth="1"/>
    <col min="1503" max="1504" width="9.140625" style="354"/>
    <col min="1505" max="1505" width="3.85546875" style="354" customWidth="1"/>
    <col min="1506" max="1506" width="26" style="354" customWidth="1"/>
    <col min="1507" max="1507" width="15" style="354" customWidth="1"/>
    <col min="1508" max="1508" width="2.5703125" style="354" customWidth="1"/>
    <col min="1509" max="1509" width="23.140625" style="354" customWidth="1"/>
    <col min="1510" max="1510" width="11.28515625" style="354" customWidth="1"/>
    <col min="1511" max="1511" width="11.42578125" style="354" customWidth="1"/>
    <col min="1512" max="1512" width="11.85546875" style="354" customWidth="1"/>
    <col min="1513" max="1513" width="2" style="354" customWidth="1"/>
    <col min="1514" max="1514" width="23.140625" style="354" customWidth="1"/>
    <col min="1515" max="1515" width="11.28515625" style="354" customWidth="1"/>
    <col min="1516" max="1516" width="11.42578125" style="354" customWidth="1"/>
    <col min="1517" max="1517" width="11.85546875" style="354" customWidth="1"/>
    <col min="1518" max="1518" width="2.140625" style="354" customWidth="1"/>
    <col min="1519" max="1519" width="23.140625" style="354" customWidth="1"/>
    <col min="1520" max="1520" width="11.28515625" style="354" customWidth="1"/>
    <col min="1521" max="1521" width="11.42578125" style="354" customWidth="1"/>
    <col min="1522" max="1522" width="11.85546875" style="354" customWidth="1"/>
    <col min="1523" max="1523" width="2.42578125" style="354" customWidth="1"/>
    <col min="1524" max="1524" width="23.140625" style="354" customWidth="1"/>
    <col min="1525" max="1525" width="11.28515625" style="354" customWidth="1"/>
    <col min="1526" max="1526" width="11.42578125" style="354" customWidth="1"/>
    <col min="1527" max="1527" width="11.85546875" style="354" customWidth="1"/>
    <col min="1528" max="1755" width="9.140625" style="354"/>
    <col min="1756" max="1756" width="16.28515625" style="354" customWidth="1"/>
    <col min="1757" max="1757" width="2.28515625" style="354" customWidth="1"/>
    <col min="1758" max="1758" width="5" style="354" customWidth="1"/>
    <col min="1759" max="1760" width="9.140625" style="354"/>
    <col min="1761" max="1761" width="3.85546875" style="354" customWidth="1"/>
    <col min="1762" max="1762" width="26" style="354" customWidth="1"/>
    <col min="1763" max="1763" width="15" style="354" customWidth="1"/>
    <col min="1764" max="1764" width="2.5703125" style="354" customWidth="1"/>
    <col min="1765" max="1765" width="23.140625" style="354" customWidth="1"/>
    <col min="1766" max="1766" width="11.28515625" style="354" customWidth="1"/>
    <col min="1767" max="1767" width="11.42578125" style="354" customWidth="1"/>
    <col min="1768" max="1768" width="11.85546875" style="354" customWidth="1"/>
    <col min="1769" max="1769" width="2" style="354" customWidth="1"/>
    <col min="1770" max="1770" width="23.140625" style="354" customWidth="1"/>
    <col min="1771" max="1771" width="11.28515625" style="354" customWidth="1"/>
    <col min="1772" max="1772" width="11.42578125" style="354" customWidth="1"/>
    <col min="1773" max="1773" width="11.85546875" style="354" customWidth="1"/>
    <col min="1774" max="1774" width="2.140625" style="354" customWidth="1"/>
    <col min="1775" max="1775" width="23.140625" style="354" customWidth="1"/>
    <col min="1776" max="1776" width="11.28515625" style="354" customWidth="1"/>
    <col min="1777" max="1777" width="11.42578125" style="354" customWidth="1"/>
    <col min="1778" max="1778" width="11.85546875" style="354" customWidth="1"/>
    <col min="1779" max="1779" width="2.42578125" style="354" customWidth="1"/>
    <col min="1780" max="1780" width="23.140625" style="354" customWidth="1"/>
    <col min="1781" max="1781" width="11.28515625" style="354" customWidth="1"/>
    <col min="1782" max="1782" width="11.42578125" style="354" customWidth="1"/>
    <col min="1783" max="1783" width="11.85546875" style="354" customWidth="1"/>
    <col min="1784" max="2011" width="9.140625" style="354"/>
    <col min="2012" max="2012" width="16.28515625" style="354" customWidth="1"/>
    <col min="2013" max="2013" width="2.28515625" style="354" customWidth="1"/>
    <col min="2014" max="2014" width="5" style="354" customWidth="1"/>
    <col min="2015" max="2016" width="9.140625" style="354"/>
    <col min="2017" max="2017" width="3.85546875" style="354" customWidth="1"/>
    <col min="2018" max="2018" width="26" style="354" customWidth="1"/>
    <col min="2019" max="2019" width="15" style="354" customWidth="1"/>
    <col min="2020" max="2020" width="2.5703125" style="354" customWidth="1"/>
    <col min="2021" max="2021" width="23.140625" style="354" customWidth="1"/>
    <col min="2022" max="2022" width="11.28515625" style="354" customWidth="1"/>
    <col min="2023" max="2023" width="11.42578125" style="354" customWidth="1"/>
    <col min="2024" max="2024" width="11.85546875" style="354" customWidth="1"/>
    <col min="2025" max="2025" width="2" style="354" customWidth="1"/>
    <col min="2026" max="2026" width="23.140625" style="354" customWidth="1"/>
    <col min="2027" max="2027" width="11.28515625" style="354" customWidth="1"/>
    <col min="2028" max="2028" width="11.42578125" style="354" customWidth="1"/>
    <col min="2029" max="2029" width="11.85546875" style="354" customWidth="1"/>
    <col min="2030" max="2030" width="2.140625" style="354" customWidth="1"/>
    <col min="2031" max="2031" width="23.140625" style="354" customWidth="1"/>
    <col min="2032" max="2032" width="11.28515625" style="354" customWidth="1"/>
    <col min="2033" max="2033" width="11.42578125" style="354" customWidth="1"/>
    <col min="2034" max="2034" width="11.85546875" style="354" customWidth="1"/>
    <col min="2035" max="2035" width="2.42578125" style="354" customWidth="1"/>
    <col min="2036" max="2036" width="23.140625" style="354" customWidth="1"/>
    <col min="2037" max="2037" width="11.28515625" style="354" customWidth="1"/>
    <col min="2038" max="2038" width="11.42578125" style="354" customWidth="1"/>
    <col min="2039" max="2039" width="11.85546875" style="354" customWidth="1"/>
    <col min="2040" max="2267" width="9.140625" style="354"/>
    <col min="2268" max="2268" width="16.28515625" style="354" customWidth="1"/>
    <col min="2269" max="2269" width="2.28515625" style="354" customWidth="1"/>
    <col min="2270" max="2270" width="5" style="354" customWidth="1"/>
    <col min="2271" max="2272" width="9.140625" style="354"/>
    <col min="2273" max="2273" width="3.85546875" style="354" customWidth="1"/>
    <col min="2274" max="2274" width="26" style="354" customWidth="1"/>
    <col min="2275" max="2275" width="15" style="354" customWidth="1"/>
    <col min="2276" max="2276" width="2.5703125" style="354" customWidth="1"/>
    <col min="2277" max="2277" width="23.140625" style="354" customWidth="1"/>
    <col min="2278" max="2278" width="11.28515625" style="354" customWidth="1"/>
    <col min="2279" max="2279" width="11.42578125" style="354" customWidth="1"/>
    <col min="2280" max="2280" width="11.85546875" style="354" customWidth="1"/>
    <col min="2281" max="2281" width="2" style="354" customWidth="1"/>
    <col min="2282" max="2282" width="23.140625" style="354" customWidth="1"/>
    <col min="2283" max="2283" width="11.28515625" style="354" customWidth="1"/>
    <col min="2284" max="2284" width="11.42578125" style="354" customWidth="1"/>
    <col min="2285" max="2285" width="11.85546875" style="354" customWidth="1"/>
    <col min="2286" max="2286" width="2.140625" style="354" customWidth="1"/>
    <col min="2287" max="2287" width="23.140625" style="354" customWidth="1"/>
    <col min="2288" max="2288" width="11.28515625" style="354" customWidth="1"/>
    <col min="2289" max="2289" width="11.42578125" style="354" customWidth="1"/>
    <col min="2290" max="2290" width="11.85546875" style="354" customWidth="1"/>
    <col min="2291" max="2291" width="2.42578125" style="354" customWidth="1"/>
    <col min="2292" max="2292" width="23.140625" style="354" customWidth="1"/>
    <col min="2293" max="2293" width="11.28515625" style="354" customWidth="1"/>
    <col min="2294" max="2294" width="11.42578125" style="354" customWidth="1"/>
    <col min="2295" max="2295" width="11.85546875" style="354" customWidth="1"/>
    <col min="2296" max="2523" width="9.140625" style="354"/>
    <col min="2524" max="2524" width="16.28515625" style="354" customWidth="1"/>
    <col min="2525" max="2525" width="2.28515625" style="354" customWidth="1"/>
    <col min="2526" max="2526" width="5" style="354" customWidth="1"/>
    <col min="2527" max="2528" width="9.140625" style="354"/>
    <col min="2529" max="2529" width="3.85546875" style="354" customWidth="1"/>
    <col min="2530" max="2530" width="26" style="354" customWidth="1"/>
    <col min="2531" max="2531" width="15" style="354" customWidth="1"/>
    <col min="2532" max="2532" width="2.5703125" style="354" customWidth="1"/>
    <col min="2533" max="2533" width="23.140625" style="354" customWidth="1"/>
    <col min="2534" max="2534" width="11.28515625" style="354" customWidth="1"/>
    <col min="2535" max="2535" width="11.42578125" style="354" customWidth="1"/>
    <col min="2536" max="2536" width="11.85546875" style="354" customWidth="1"/>
    <col min="2537" max="2537" width="2" style="354" customWidth="1"/>
    <col min="2538" max="2538" width="23.140625" style="354" customWidth="1"/>
    <col min="2539" max="2539" width="11.28515625" style="354" customWidth="1"/>
    <col min="2540" max="2540" width="11.42578125" style="354" customWidth="1"/>
    <col min="2541" max="2541" width="11.85546875" style="354" customWidth="1"/>
    <col min="2542" max="2542" width="2.140625" style="354" customWidth="1"/>
    <col min="2543" max="2543" width="23.140625" style="354" customWidth="1"/>
    <col min="2544" max="2544" width="11.28515625" style="354" customWidth="1"/>
    <col min="2545" max="2545" width="11.42578125" style="354" customWidth="1"/>
    <col min="2546" max="2546" width="11.85546875" style="354" customWidth="1"/>
    <col min="2547" max="2547" width="2.42578125" style="354" customWidth="1"/>
    <col min="2548" max="2548" width="23.140625" style="354" customWidth="1"/>
    <col min="2549" max="2549" width="11.28515625" style="354" customWidth="1"/>
    <col min="2550" max="2550" width="11.42578125" style="354" customWidth="1"/>
    <col min="2551" max="2551" width="11.85546875" style="354" customWidth="1"/>
    <col min="2552" max="2779" width="9.140625" style="354"/>
    <col min="2780" max="2780" width="16.28515625" style="354" customWidth="1"/>
    <col min="2781" max="2781" width="2.28515625" style="354" customWidth="1"/>
    <col min="2782" max="2782" width="5" style="354" customWidth="1"/>
    <col min="2783" max="2784" width="9.140625" style="354"/>
    <col min="2785" max="2785" width="3.85546875" style="354" customWidth="1"/>
    <col min="2786" max="2786" width="26" style="354" customWidth="1"/>
    <col min="2787" max="2787" width="15" style="354" customWidth="1"/>
    <col min="2788" max="2788" width="2.5703125" style="354" customWidth="1"/>
    <col min="2789" max="2789" width="23.140625" style="354" customWidth="1"/>
    <col min="2790" max="2790" width="11.28515625" style="354" customWidth="1"/>
    <col min="2791" max="2791" width="11.42578125" style="354" customWidth="1"/>
    <col min="2792" max="2792" width="11.85546875" style="354" customWidth="1"/>
    <col min="2793" max="2793" width="2" style="354" customWidth="1"/>
    <col min="2794" max="2794" width="23.140625" style="354" customWidth="1"/>
    <col min="2795" max="2795" width="11.28515625" style="354" customWidth="1"/>
    <col min="2796" max="2796" width="11.42578125" style="354" customWidth="1"/>
    <col min="2797" max="2797" width="11.85546875" style="354" customWidth="1"/>
    <col min="2798" max="2798" width="2.140625" style="354" customWidth="1"/>
    <col min="2799" max="2799" width="23.140625" style="354" customWidth="1"/>
    <col min="2800" max="2800" width="11.28515625" style="354" customWidth="1"/>
    <col min="2801" max="2801" width="11.42578125" style="354" customWidth="1"/>
    <col min="2802" max="2802" width="11.85546875" style="354" customWidth="1"/>
    <col min="2803" max="2803" width="2.42578125" style="354" customWidth="1"/>
    <col min="2804" max="2804" width="23.140625" style="354" customWidth="1"/>
    <col min="2805" max="2805" width="11.28515625" style="354" customWidth="1"/>
    <col min="2806" max="2806" width="11.42578125" style="354" customWidth="1"/>
    <col min="2807" max="2807" width="11.85546875" style="354" customWidth="1"/>
    <col min="2808" max="3035" width="9.140625" style="354"/>
    <col min="3036" max="3036" width="16.28515625" style="354" customWidth="1"/>
    <col min="3037" max="3037" width="2.28515625" style="354" customWidth="1"/>
    <col min="3038" max="3038" width="5" style="354" customWidth="1"/>
    <col min="3039" max="3040" width="9.140625" style="354"/>
    <col min="3041" max="3041" width="3.85546875" style="354" customWidth="1"/>
    <col min="3042" max="3042" width="26" style="354" customWidth="1"/>
    <col min="3043" max="3043" width="15" style="354" customWidth="1"/>
    <col min="3044" max="3044" width="2.5703125" style="354" customWidth="1"/>
    <col min="3045" max="3045" width="23.140625" style="354" customWidth="1"/>
    <col min="3046" max="3046" width="11.28515625" style="354" customWidth="1"/>
    <col min="3047" max="3047" width="11.42578125" style="354" customWidth="1"/>
    <col min="3048" max="3048" width="11.85546875" style="354" customWidth="1"/>
    <col min="3049" max="3049" width="2" style="354" customWidth="1"/>
    <col min="3050" max="3050" width="23.140625" style="354" customWidth="1"/>
    <col min="3051" max="3051" width="11.28515625" style="354" customWidth="1"/>
    <col min="3052" max="3052" width="11.42578125" style="354" customWidth="1"/>
    <col min="3053" max="3053" width="11.85546875" style="354" customWidth="1"/>
    <col min="3054" max="3054" width="2.140625" style="354" customWidth="1"/>
    <col min="3055" max="3055" width="23.140625" style="354" customWidth="1"/>
    <col min="3056" max="3056" width="11.28515625" style="354" customWidth="1"/>
    <col min="3057" max="3057" width="11.42578125" style="354" customWidth="1"/>
    <col min="3058" max="3058" width="11.85546875" style="354" customWidth="1"/>
    <col min="3059" max="3059" width="2.42578125" style="354" customWidth="1"/>
    <col min="3060" max="3060" width="23.140625" style="354" customWidth="1"/>
    <col min="3061" max="3061" width="11.28515625" style="354" customWidth="1"/>
    <col min="3062" max="3062" width="11.42578125" style="354" customWidth="1"/>
    <col min="3063" max="3063" width="11.85546875" style="354" customWidth="1"/>
    <col min="3064" max="3291" width="9.140625" style="354"/>
    <col min="3292" max="3292" width="16.28515625" style="354" customWidth="1"/>
    <col min="3293" max="3293" width="2.28515625" style="354" customWidth="1"/>
    <col min="3294" max="3294" width="5" style="354" customWidth="1"/>
    <col min="3295" max="3296" width="9.140625" style="354"/>
    <col min="3297" max="3297" width="3.85546875" style="354" customWidth="1"/>
    <col min="3298" max="3298" width="26" style="354" customWidth="1"/>
    <col min="3299" max="3299" width="15" style="354" customWidth="1"/>
    <col min="3300" max="3300" width="2.5703125" style="354" customWidth="1"/>
    <col min="3301" max="3301" width="23.140625" style="354" customWidth="1"/>
    <col min="3302" max="3302" width="11.28515625" style="354" customWidth="1"/>
    <col min="3303" max="3303" width="11.42578125" style="354" customWidth="1"/>
    <col min="3304" max="3304" width="11.85546875" style="354" customWidth="1"/>
    <col min="3305" max="3305" width="2" style="354" customWidth="1"/>
    <col min="3306" max="3306" width="23.140625" style="354" customWidth="1"/>
    <col min="3307" max="3307" width="11.28515625" style="354" customWidth="1"/>
    <col min="3308" max="3308" width="11.42578125" style="354" customWidth="1"/>
    <col min="3309" max="3309" width="11.85546875" style="354" customWidth="1"/>
    <col min="3310" max="3310" width="2.140625" style="354" customWidth="1"/>
    <col min="3311" max="3311" width="23.140625" style="354" customWidth="1"/>
    <col min="3312" max="3312" width="11.28515625" style="354" customWidth="1"/>
    <col min="3313" max="3313" width="11.42578125" style="354" customWidth="1"/>
    <col min="3314" max="3314" width="11.85546875" style="354" customWidth="1"/>
    <col min="3315" max="3315" width="2.42578125" style="354" customWidth="1"/>
    <col min="3316" max="3316" width="23.140625" style="354" customWidth="1"/>
    <col min="3317" max="3317" width="11.28515625" style="354" customWidth="1"/>
    <col min="3318" max="3318" width="11.42578125" style="354" customWidth="1"/>
    <col min="3319" max="3319" width="11.85546875" style="354" customWidth="1"/>
    <col min="3320" max="3547" width="9.140625" style="354"/>
    <col min="3548" max="3548" width="16.28515625" style="354" customWidth="1"/>
    <col min="3549" max="3549" width="2.28515625" style="354" customWidth="1"/>
    <col min="3550" max="3550" width="5" style="354" customWidth="1"/>
    <col min="3551" max="3552" width="9.140625" style="354"/>
    <col min="3553" max="3553" width="3.85546875" style="354" customWidth="1"/>
    <col min="3554" max="3554" width="26" style="354" customWidth="1"/>
    <col min="3555" max="3555" width="15" style="354" customWidth="1"/>
    <col min="3556" max="3556" width="2.5703125" style="354" customWidth="1"/>
    <col min="3557" max="3557" width="23.140625" style="354" customWidth="1"/>
    <col min="3558" max="3558" width="11.28515625" style="354" customWidth="1"/>
    <col min="3559" max="3559" width="11.42578125" style="354" customWidth="1"/>
    <col min="3560" max="3560" width="11.85546875" style="354" customWidth="1"/>
    <col min="3561" max="3561" width="2" style="354" customWidth="1"/>
    <col min="3562" max="3562" width="23.140625" style="354" customWidth="1"/>
    <col min="3563" max="3563" width="11.28515625" style="354" customWidth="1"/>
    <col min="3564" max="3564" width="11.42578125" style="354" customWidth="1"/>
    <col min="3565" max="3565" width="11.85546875" style="354" customWidth="1"/>
    <col min="3566" max="3566" width="2.140625" style="354" customWidth="1"/>
    <col min="3567" max="3567" width="23.140625" style="354" customWidth="1"/>
    <col min="3568" max="3568" width="11.28515625" style="354" customWidth="1"/>
    <col min="3569" max="3569" width="11.42578125" style="354" customWidth="1"/>
    <col min="3570" max="3570" width="11.85546875" style="354" customWidth="1"/>
    <col min="3571" max="3571" width="2.42578125" style="354" customWidth="1"/>
    <col min="3572" max="3572" width="23.140625" style="354" customWidth="1"/>
    <col min="3573" max="3573" width="11.28515625" style="354" customWidth="1"/>
    <col min="3574" max="3574" width="11.42578125" style="354" customWidth="1"/>
    <col min="3575" max="3575" width="11.85546875" style="354" customWidth="1"/>
    <col min="3576" max="3803" width="9.140625" style="354"/>
    <col min="3804" max="3804" width="16.28515625" style="354" customWidth="1"/>
    <col min="3805" max="3805" width="2.28515625" style="354" customWidth="1"/>
    <col min="3806" max="3806" width="5" style="354" customWidth="1"/>
    <col min="3807" max="3808" width="9.140625" style="354"/>
    <col min="3809" max="3809" width="3.85546875" style="354" customWidth="1"/>
    <col min="3810" max="3810" width="26" style="354" customWidth="1"/>
    <col min="3811" max="3811" width="15" style="354" customWidth="1"/>
    <col min="3812" max="3812" width="2.5703125" style="354" customWidth="1"/>
    <col min="3813" max="3813" width="23.140625" style="354" customWidth="1"/>
    <col min="3814" max="3814" width="11.28515625" style="354" customWidth="1"/>
    <col min="3815" max="3815" width="11.42578125" style="354" customWidth="1"/>
    <col min="3816" max="3816" width="11.85546875" style="354" customWidth="1"/>
    <col min="3817" max="3817" width="2" style="354" customWidth="1"/>
    <col min="3818" max="3818" width="23.140625" style="354" customWidth="1"/>
    <col min="3819" max="3819" width="11.28515625" style="354" customWidth="1"/>
    <col min="3820" max="3820" width="11.42578125" style="354" customWidth="1"/>
    <col min="3821" max="3821" width="11.85546875" style="354" customWidth="1"/>
    <col min="3822" max="3822" width="2.140625" style="354" customWidth="1"/>
    <col min="3823" max="3823" width="23.140625" style="354" customWidth="1"/>
    <col min="3824" max="3824" width="11.28515625" style="354" customWidth="1"/>
    <col min="3825" max="3825" width="11.42578125" style="354" customWidth="1"/>
    <col min="3826" max="3826" width="11.85546875" style="354" customWidth="1"/>
    <col min="3827" max="3827" width="2.42578125" style="354" customWidth="1"/>
    <col min="3828" max="3828" width="23.140625" style="354" customWidth="1"/>
    <col min="3829" max="3829" width="11.28515625" style="354" customWidth="1"/>
    <col min="3830" max="3830" width="11.42578125" style="354" customWidth="1"/>
    <col min="3831" max="3831" width="11.85546875" style="354" customWidth="1"/>
    <col min="3832" max="4059" width="9.140625" style="354"/>
    <col min="4060" max="4060" width="16.28515625" style="354" customWidth="1"/>
    <col min="4061" max="4061" width="2.28515625" style="354" customWidth="1"/>
    <col min="4062" max="4062" width="5" style="354" customWidth="1"/>
    <col min="4063" max="4064" width="9.140625" style="354"/>
    <col min="4065" max="4065" width="3.85546875" style="354" customWidth="1"/>
    <col min="4066" max="4066" width="26" style="354" customWidth="1"/>
    <col min="4067" max="4067" width="15" style="354" customWidth="1"/>
    <col min="4068" max="4068" width="2.5703125" style="354" customWidth="1"/>
    <col min="4069" max="4069" width="23.140625" style="354" customWidth="1"/>
    <col min="4070" max="4070" width="11.28515625" style="354" customWidth="1"/>
    <col min="4071" max="4071" width="11.42578125" style="354" customWidth="1"/>
    <col min="4072" max="4072" width="11.85546875" style="354" customWidth="1"/>
    <col min="4073" max="4073" width="2" style="354" customWidth="1"/>
    <col min="4074" max="4074" width="23.140625" style="354" customWidth="1"/>
    <col min="4075" max="4075" width="11.28515625" style="354" customWidth="1"/>
    <col min="4076" max="4076" width="11.42578125" style="354" customWidth="1"/>
    <col min="4077" max="4077" width="11.85546875" style="354" customWidth="1"/>
    <col min="4078" max="4078" width="2.140625" style="354" customWidth="1"/>
    <col min="4079" max="4079" width="23.140625" style="354" customWidth="1"/>
    <col min="4080" max="4080" width="11.28515625" style="354" customWidth="1"/>
    <col min="4081" max="4081" width="11.42578125" style="354" customWidth="1"/>
    <col min="4082" max="4082" width="11.85546875" style="354" customWidth="1"/>
    <col min="4083" max="4083" width="2.42578125" style="354" customWidth="1"/>
    <col min="4084" max="4084" width="23.140625" style="354" customWidth="1"/>
    <col min="4085" max="4085" width="11.28515625" style="354" customWidth="1"/>
    <col min="4086" max="4086" width="11.42578125" style="354" customWidth="1"/>
    <col min="4087" max="4087" width="11.85546875" style="354" customWidth="1"/>
    <col min="4088" max="4315" width="9.140625" style="354"/>
    <col min="4316" max="4316" width="16.28515625" style="354" customWidth="1"/>
    <col min="4317" max="4317" width="2.28515625" style="354" customWidth="1"/>
    <col min="4318" max="4318" width="5" style="354" customWidth="1"/>
    <col min="4319" max="4320" width="9.140625" style="354"/>
    <col min="4321" max="4321" width="3.85546875" style="354" customWidth="1"/>
    <col min="4322" max="4322" width="26" style="354" customWidth="1"/>
    <col min="4323" max="4323" width="15" style="354" customWidth="1"/>
    <col min="4324" max="4324" width="2.5703125" style="354" customWidth="1"/>
    <col min="4325" max="4325" width="23.140625" style="354" customWidth="1"/>
    <col min="4326" max="4326" width="11.28515625" style="354" customWidth="1"/>
    <col min="4327" max="4327" width="11.42578125" style="354" customWidth="1"/>
    <col min="4328" max="4328" width="11.85546875" style="354" customWidth="1"/>
    <col min="4329" max="4329" width="2" style="354" customWidth="1"/>
    <col min="4330" max="4330" width="23.140625" style="354" customWidth="1"/>
    <col min="4331" max="4331" width="11.28515625" style="354" customWidth="1"/>
    <col min="4332" max="4332" width="11.42578125" style="354" customWidth="1"/>
    <col min="4333" max="4333" width="11.85546875" style="354" customWidth="1"/>
    <col min="4334" max="4334" width="2.140625" style="354" customWidth="1"/>
    <col min="4335" max="4335" width="23.140625" style="354" customWidth="1"/>
    <col min="4336" max="4336" width="11.28515625" style="354" customWidth="1"/>
    <col min="4337" max="4337" width="11.42578125" style="354" customWidth="1"/>
    <col min="4338" max="4338" width="11.85546875" style="354" customWidth="1"/>
    <col min="4339" max="4339" width="2.42578125" style="354" customWidth="1"/>
    <col min="4340" max="4340" width="23.140625" style="354" customWidth="1"/>
    <col min="4341" max="4341" width="11.28515625" style="354" customWidth="1"/>
    <col min="4342" max="4342" width="11.42578125" style="354" customWidth="1"/>
    <col min="4343" max="4343" width="11.85546875" style="354" customWidth="1"/>
    <col min="4344" max="4571" width="9.140625" style="354"/>
    <col min="4572" max="4572" width="16.28515625" style="354" customWidth="1"/>
    <col min="4573" max="4573" width="2.28515625" style="354" customWidth="1"/>
    <col min="4574" max="4574" width="5" style="354" customWidth="1"/>
    <col min="4575" max="4576" width="9.140625" style="354"/>
    <col min="4577" max="4577" width="3.85546875" style="354" customWidth="1"/>
    <col min="4578" max="4578" width="26" style="354" customWidth="1"/>
    <col min="4579" max="4579" width="15" style="354" customWidth="1"/>
    <col min="4580" max="4580" width="2.5703125" style="354" customWidth="1"/>
    <col min="4581" max="4581" width="23.140625" style="354" customWidth="1"/>
    <col min="4582" max="4582" width="11.28515625" style="354" customWidth="1"/>
    <col min="4583" max="4583" width="11.42578125" style="354" customWidth="1"/>
    <col min="4584" max="4584" width="11.85546875" style="354" customWidth="1"/>
    <col min="4585" max="4585" width="2" style="354" customWidth="1"/>
    <col min="4586" max="4586" width="23.140625" style="354" customWidth="1"/>
    <col min="4587" max="4587" width="11.28515625" style="354" customWidth="1"/>
    <col min="4588" max="4588" width="11.42578125" style="354" customWidth="1"/>
    <col min="4589" max="4589" width="11.85546875" style="354" customWidth="1"/>
    <col min="4590" max="4590" width="2.140625" style="354" customWidth="1"/>
    <col min="4591" max="4591" width="23.140625" style="354" customWidth="1"/>
    <col min="4592" max="4592" width="11.28515625" style="354" customWidth="1"/>
    <col min="4593" max="4593" width="11.42578125" style="354" customWidth="1"/>
    <col min="4594" max="4594" width="11.85546875" style="354" customWidth="1"/>
    <col min="4595" max="4595" width="2.42578125" style="354" customWidth="1"/>
    <col min="4596" max="4596" width="23.140625" style="354" customWidth="1"/>
    <col min="4597" max="4597" width="11.28515625" style="354" customWidth="1"/>
    <col min="4598" max="4598" width="11.42578125" style="354" customWidth="1"/>
    <col min="4599" max="4599" width="11.85546875" style="354" customWidth="1"/>
    <col min="4600" max="4827" width="9.140625" style="354"/>
    <col min="4828" max="4828" width="16.28515625" style="354" customWidth="1"/>
    <col min="4829" max="4829" width="2.28515625" style="354" customWidth="1"/>
    <col min="4830" max="4830" width="5" style="354" customWidth="1"/>
    <col min="4831" max="4832" width="9.140625" style="354"/>
    <col min="4833" max="4833" width="3.85546875" style="354" customWidth="1"/>
    <col min="4834" max="4834" width="26" style="354" customWidth="1"/>
    <col min="4835" max="4835" width="15" style="354" customWidth="1"/>
    <col min="4836" max="4836" width="2.5703125" style="354" customWidth="1"/>
    <col min="4837" max="4837" width="23.140625" style="354" customWidth="1"/>
    <col min="4838" max="4838" width="11.28515625" style="354" customWidth="1"/>
    <col min="4839" max="4839" width="11.42578125" style="354" customWidth="1"/>
    <col min="4840" max="4840" width="11.85546875" style="354" customWidth="1"/>
    <col min="4841" max="4841" width="2" style="354" customWidth="1"/>
    <col min="4842" max="4842" width="23.140625" style="354" customWidth="1"/>
    <col min="4843" max="4843" width="11.28515625" style="354" customWidth="1"/>
    <col min="4844" max="4844" width="11.42578125" style="354" customWidth="1"/>
    <col min="4845" max="4845" width="11.85546875" style="354" customWidth="1"/>
    <col min="4846" max="4846" width="2.140625" style="354" customWidth="1"/>
    <col min="4847" max="4847" width="23.140625" style="354" customWidth="1"/>
    <col min="4848" max="4848" width="11.28515625" style="354" customWidth="1"/>
    <col min="4849" max="4849" width="11.42578125" style="354" customWidth="1"/>
    <col min="4850" max="4850" width="11.85546875" style="354" customWidth="1"/>
    <col min="4851" max="4851" width="2.42578125" style="354" customWidth="1"/>
    <col min="4852" max="4852" width="23.140625" style="354" customWidth="1"/>
    <col min="4853" max="4853" width="11.28515625" style="354" customWidth="1"/>
    <col min="4854" max="4854" width="11.42578125" style="354" customWidth="1"/>
    <col min="4855" max="4855" width="11.85546875" style="354" customWidth="1"/>
    <col min="4856" max="5083" width="9.140625" style="354"/>
    <col min="5084" max="5084" width="16.28515625" style="354" customWidth="1"/>
    <col min="5085" max="5085" width="2.28515625" style="354" customWidth="1"/>
    <col min="5086" max="5086" width="5" style="354" customWidth="1"/>
    <col min="5087" max="5088" width="9.140625" style="354"/>
    <col min="5089" max="5089" width="3.85546875" style="354" customWidth="1"/>
    <col min="5090" max="5090" width="26" style="354" customWidth="1"/>
    <col min="5091" max="5091" width="15" style="354" customWidth="1"/>
    <col min="5092" max="5092" width="2.5703125" style="354" customWidth="1"/>
    <col min="5093" max="5093" width="23.140625" style="354" customWidth="1"/>
    <col min="5094" max="5094" width="11.28515625" style="354" customWidth="1"/>
    <col min="5095" max="5095" width="11.42578125" style="354" customWidth="1"/>
    <col min="5096" max="5096" width="11.85546875" style="354" customWidth="1"/>
    <col min="5097" max="5097" width="2" style="354" customWidth="1"/>
    <col min="5098" max="5098" width="23.140625" style="354" customWidth="1"/>
    <col min="5099" max="5099" width="11.28515625" style="354" customWidth="1"/>
    <col min="5100" max="5100" width="11.42578125" style="354" customWidth="1"/>
    <col min="5101" max="5101" width="11.85546875" style="354" customWidth="1"/>
    <col min="5102" max="5102" width="2.140625" style="354" customWidth="1"/>
    <col min="5103" max="5103" width="23.140625" style="354" customWidth="1"/>
    <col min="5104" max="5104" width="11.28515625" style="354" customWidth="1"/>
    <col min="5105" max="5105" width="11.42578125" style="354" customWidth="1"/>
    <col min="5106" max="5106" width="11.85546875" style="354" customWidth="1"/>
    <col min="5107" max="5107" width="2.42578125" style="354" customWidth="1"/>
    <col min="5108" max="5108" width="23.140625" style="354" customWidth="1"/>
    <col min="5109" max="5109" width="11.28515625" style="354" customWidth="1"/>
    <col min="5110" max="5110" width="11.42578125" style="354" customWidth="1"/>
    <col min="5111" max="5111" width="11.85546875" style="354" customWidth="1"/>
    <col min="5112" max="5339" width="9.140625" style="354"/>
    <col min="5340" max="5340" width="16.28515625" style="354" customWidth="1"/>
    <col min="5341" max="5341" width="2.28515625" style="354" customWidth="1"/>
    <col min="5342" max="5342" width="5" style="354" customWidth="1"/>
    <col min="5343" max="5344" width="9.140625" style="354"/>
    <col min="5345" max="5345" width="3.85546875" style="354" customWidth="1"/>
    <col min="5346" max="5346" width="26" style="354" customWidth="1"/>
    <col min="5347" max="5347" width="15" style="354" customWidth="1"/>
    <col min="5348" max="5348" width="2.5703125" style="354" customWidth="1"/>
    <col min="5349" max="5349" width="23.140625" style="354" customWidth="1"/>
    <col min="5350" max="5350" width="11.28515625" style="354" customWidth="1"/>
    <col min="5351" max="5351" width="11.42578125" style="354" customWidth="1"/>
    <col min="5352" max="5352" width="11.85546875" style="354" customWidth="1"/>
    <col min="5353" max="5353" width="2" style="354" customWidth="1"/>
    <col min="5354" max="5354" width="23.140625" style="354" customWidth="1"/>
    <col min="5355" max="5355" width="11.28515625" style="354" customWidth="1"/>
    <col min="5356" max="5356" width="11.42578125" style="354" customWidth="1"/>
    <col min="5357" max="5357" width="11.85546875" style="354" customWidth="1"/>
    <col min="5358" max="5358" width="2.140625" style="354" customWidth="1"/>
    <col min="5359" max="5359" width="23.140625" style="354" customWidth="1"/>
    <col min="5360" max="5360" width="11.28515625" style="354" customWidth="1"/>
    <col min="5361" max="5361" width="11.42578125" style="354" customWidth="1"/>
    <col min="5362" max="5362" width="11.85546875" style="354" customWidth="1"/>
    <col min="5363" max="5363" width="2.42578125" style="354" customWidth="1"/>
    <col min="5364" max="5364" width="23.140625" style="354" customWidth="1"/>
    <col min="5365" max="5365" width="11.28515625" style="354" customWidth="1"/>
    <col min="5366" max="5366" width="11.42578125" style="354" customWidth="1"/>
    <col min="5367" max="5367" width="11.85546875" style="354" customWidth="1"/>
    <col min="5368" max="5595" width="9.140625" style="354"/>
    <col min="5596" max="5596" width="16.28515625" style="354" customWidth="1"/>
    <col min="5597" max="5597" width="2.28515625" style="354" customWidth="1"/>
    <col min="5598" max="5598" width="5" style="354" customWidth="1"/>
    <col min="5599" max="5600" width="9.140625" style="354"/>
    <col min="5601" max="5601" width="3.85546875" style="354" customWidth="1"/>
    <col min="5602" max="5602" width="26" style="354" customWidth="1"/>
    <col min="5603" max="5603" width="15" style="354" customWidth="1"/>
    <col min="5604" max="5604" width="2.5703125" style="354" customWidth="1"/>
    <col min="5605" max="5605" width="23.140625" style="354" customWidth="1"/>
    <col min="5606" max="5606" width="11.28515625" style="354" customWidth="1"/>
    <col min="5607" max="5607" width="11.42578125" style="354" customWidth="1"/>
    <col min="5608" max="5608" width="11.85546875" style="354" customWidth="1"/>
    <col min="5609" max="5609" width="2" style="354" customWidth="1"/>
    <col min="5610" max="5610" width="23.140625" style="354" customWidth="1"/>
    <col min="5611" max="5611" width="11.28515625" style="354" customWidth="1"/>
    <col min="5612" max="5612" width="11.42578125" style="354" customWidth="1"/>
    <col min="5613" max="5613" width="11.85546875" style="354" customWidth="1"/>
    <col min="5614" max="5614" width="2.140625" style="354" customWidth="1"/>
    <col min="5615" max="5615" width="23.140625" style="354" customWidth="1"/>
    <col min="5616" max="5616" width="11.28515625" style="354" customWidth="1"/>
    <col min="5617" max="5617" width="11.42578125" style="354" customWidth="1"/>
    <col min="5618" max="5618" width="11.85546875" style="354" customWidth="1"/>
    <col min="5619" max="5619" width="2.42578125" style="354" customWidth="1"/>
    <col min="5620" max="5620" width="23.140625" style="354" customWidth="1"/>
    <col min="5621" max="5621" width="11.28515625" style="354" customWidth="1"/>
    <col min="5622" max="5622" width="11.42578125" style="354" customWidth="1"/>
    <col min="5623" max="5623" width="11.85546875" style="354" customWidth="1"/>
    <col min="5624" max="5851" width="9.140625" style="354"/>
    <col min="5852" max="5852" width="16.28515625" style="354" customWidth="1"/>
    <col min="5853" max="5853" width="2.28515625" style="354" customWidth="1"/>
    <col min="5854" max="5854" width="5" style="354" customWidth="1"/>
    <col min="5855" max="5856" width="9.140625" style="354"/>
    <col min="5857" max="5857" width="3.85546875" style="354" customWidth="1"/>
    <col min="5858" max="5858" width="26" style="354" customWidth="1"/>
    <col min="5859" max="5859" width="15" style="354" customWidth="1"/>
    <col min="5860" max="5860" width="2.5703125" style="354" customWidth="1"/>
    <col min="5861" max="5861" width="23.140625" style="354" customWidth="1"/>
    <col min="5862" max="5862" width="11.28515625" style="354" customWidth="1"/>
    <col min="5863" max="5863" width="11.42578125" style="354" customWidth="1"/>
    <col min="5864" max="5864" width="11.85546875" style="354" customWidth="1"/>
    <col min="5865" max="5865" width="2" style="354" customWidth="1"/>
    <col min="5866" max="5866" width="23.140625" style="354" customWidth="1"/>
    <col min="5867" max="5867" width="11.28515625" style="354" customWidth="1"/>
    <col min="5868" max="5868" width="11.42578125" style="354" customWidth="1"/>
    <col min="5869" max="5869" width="11.85546875" style="354" customWidth="1"/>
    <col min="5870" max="5870" width="2.140625" style="354" customWidth="1"/>
    <col min="5871" max="5871" width="23.140625" style="354" customWidth="1"/>
    <col min="5872" max="5872" width="11.28515625" style="354" customWidth="1"/>
    <col min="5873" max="5873" width="11.42578125" style="354" customWidth="1"/>
    <col min="5874" max="5874" width="11.85546875" style="354" customWidth="1"/>
    <col min="5875" max="5875" width="2.42578125" style="354" customWidth="1"/>
    <col min="5876" max="5876" width="23.140625" style="354" customWidth="1"/>
    <col min="5877" max="5877" width="11.28515625" style="354" customWidth="1"/>
    <col min="5878" max="5878" width="11.42578125" style="354" customWidth="1"/>
    <col min="5879" max="5879" width="11.85546875" style="354" customWidth="1"/>
    <col min="5880" max="6107" width="9.140625" style="354"/>
    <col min="6108" max="6108" width="16.28515625" style="354" customWidth="1"/>
    <col min="6109" max="6109" width="2.28515625" style="354" customWidth="1"/>
    <col min="6110" max="6110" width="5" style="354" customWidth="1"/>
    <col min="6111" max="6112" width="9.140625" style="354"/>
    <col min="6113" max="6113" width="3.85546875" style="354" customWidth="1"/>
    <col min="6114" max="6114" width="26" style="354" customWidth="1"/>
    <col min="6115" max="6115" width="15" style="354" customWidth="1"/>
    <col min="6116" max="6116" width="2.5703125" style="354" customWidth="1"/>
    <col min="6117" max="6117" width="23.140625" style="354" customWidth="1"/>
    <col min="6118" max="6118" width="11.28515625" style="354" customWidth="1"/>
    <col min="6119" max="6119" width="11.42578125" style="354" customWidth="1"/>
    <col min="6120" max="6120" width="11.85546875" style="354" customWidth="1"/>
    <col min="6121" max="6121" width="2" style="354" customWidth="1"/>
    <col min="6122" max="6122" width="23.140625" style="354" customWidth="1"/>
    <col min="6123" max="6123" width="11.28515625" style="354" customWidth="1"/>
    <col min="6124" max="6124" width="11.42578125" style="354" customWidth="1"/>
    <col min="6125" max="6125" width="11.85546875" style="354" customWidth="1"/>
    <col min="6126" max="6126" width="2.140625" style="354" customWidth="1"/>
    <col min="6127" max="6127" width="23.140625" style="354" customWidth="1"/>
    <col min="6128" max="6128" width="11.28515625" style="354" customWidth="1"/>
    <col min="6129" max="6129" width="11.42578125" style="354" customWidth="1"/>
    <col min="6130" max="6130" width="11.85546875" style="354" customWidth="1"/>
    <col min="6131" max="6131" width="2.42578125" style="354" customWidth="1"/>
    <col min="6132" max="6132" width="23.140625" style="354" customWidth="1"/>
    <col min="6133" max="6133" width="11.28515625" style="354" customWidth="1"/>
    <col min="6134" max="6134" width="11.42578125" style="354" customWidth="1"/>
    <col min="6135" max="6135" width="11.85546875" style="354" customWidth="1"/>
    <col min="6136" max="6363" width="9.140625" style="354"/>
    <col min="6364" max="6364" width="16.28515625" style="354" customWidth="1"/>
    <col min="6365" max="6365" width="2.28515625" style="354" customWidth="1"/>
    <col min="6366" max="6366" width="5" style="354" customWidth="1"/>
    <col min="6367" max="6368" width="9.140625" style="354"/>
    <col min="6369" max="6369" width="3.85546875" style="354" customWidth="1"/>
    <col min="6370" max="6370" width="26" style="354" customWidth="1"/>
    <col min="6371" max="6371" width="15" style="354" customWidth="1"/>
    <col min="6372" max="6372" width="2.5703125" style="354" customWidth="1"/>
    <col min="6373" max="6373" width="23.140625" style="354" customWidth="1"/>
    <col min="6374" max="6374" width="11.28515625" style="354" customWidth="1"/>
    <col min="6375" max="6375" width="11.42578125" style="354" customWidth="1"/>
    <col min="6376" max="6376" width="11.85546875" style="354" customWidth="1"/>
    <col min="6377" max="6377" width="2" style="354" customWidth="1"/>
    <col min="6378" max="6378" width="23.140625" style="354" customWidth="1"/>
    <col min="6379" max="6379" width="11.28515625" style="354" customWidth="1"/>
    <col min="6380" max="6380" width="11.42578125" style="354" customWidth="1"/>
    <col min="6381" max="6381" width="11.85546875" style="354" customWidth="1"/>
    <col min="6382" max="6382" width="2.140625" style="354" customWidth="1"/>
    <col min="6383" max="6383" width="23.140625" style="354" customWidth="1"/>
    <col min="6384" max="6384" width="11.28515625" style="354" customWidth="1"/>
    <col min="6385" max="6385" width="11.42578125" style="354" customWidth="1"/>
    <col min="6386" max="6386" width="11.85546875" style="354" customWidth="1"/>
    <col min="6387" max="6387" width="2.42578125" style="354" customWidth="1"/>
    <col min="6388" max="6388" width="23.140625" style="354" customWidth="1"/>
    <col min="6389" max="6389" width="11.28515625" style="354" customWidth="1"/>
    <col min="6390" max="6390" width="11.42578125" style="354" customWidth="1"/>
    <col min="6391" max="6391" width="11.85546875" style="354" customWidth="1"/>
    <col min="6392" max="6619" width="9.140625" style="354"/>
    <col min="6620" max="6620" width="16.28515625" style="354" customWidth="1"/>
    <col min="6621" max="6621" width="2.28515625" style="354" customWidth="1"/>
    <col min="6622" max="6622" width="5" style="354" customWidth="1"/>
    <col min="6623" max="6624" width="9.140625" style="354"/>
    <col min="6625" max="6625" width="3.85546875" style="354" customWidth="1"/>
    <col min="6626" max="6626" width="26" style="354" customWidth="1"/>
    <col min="6627" max="6627" width="15" style="354" customWidth="1"/>
    <col min="6628" max="6628" width="2.5703125" style="354" customWidth="1"/>
    <col min="6629" max="6629" width="23.140625" style="354" customWidth="1"/>
    <col min="6630" max="6630" width="11.28515625" style="354" customWidth="1"/>
    <col min="6631" max="6631" width="11.42578125" style="354" customWidth="1"/>
    <col min="6632" max="6632" width="11.85546875" style="354" customWidth="1"/>
    <col min="6633" max="6633" width="2" style="354" customWidth="1"/>
    <col min="6634" max="6634" width="23.140625" style="354" customWidth="1"/>
    <col min="6635" max="6635" width="11.28515625" style="354" customWidth="1"/>
    <col min="6636" max="6636" width="11.42578125" style="354" customWidth="1"/>
    <col min="6637" max="6637" width="11.85546875" style="354" customWidth="1"/>
    <col min="6638" max="6638" width="2.140625" style="354" customWidth="1"/>
    <col min="6639" max="6639" width="23.140625" style="354" customWidth="1"/>
    <col min="6640" max="6640" width="11.28515625" style="354" customWidth="1"/>
    <col min="6641" max="6641" width="11.42578125" style="354" customWidth="1"/>
    <col min="6642" max="6642" width="11.85546875" style="354" customWidth="1"/>
    <col min="6643" max="6643" width="2.42578125" style="354" customWidth="1"/>
    <col min="6644" max="6644" width="23.140625" style="354" customWidth="1"/>
    <col min="6645" max="6645" width="11.28515625" style="354" customWidth="1"/>
    <col min="6646" max="6646" width="11.42578125" style="354" customWidth="1"/>
    <col min="6647" max="6647" width="11.85546875" style="354" customWidth="1"/>
    <col min="6648" max="6875" width="9.140625" style="354"/>
    <col min="6876" max="6876" width="16.28515625" style="354" customWidth="1"/>
    <col min="6877" max="6877" width="2.28515625" style="354" customWidth="1"/>
    <col min="6878" max="6878" width="5" style="354" customWidth="1"/>
    <col min="6879" max="6880" width="9.140625" style="354"/>
    <col min="6881" max="6881" width="3.85546875" style="354" customWidth="1"/>
    <col min="6882" max="6882" width="26" style="354" customWidth="1"/>
    <col min="6883" max="6883" width="15" style="354" customWidth="1"/>
    <col min="6884" max="6884" width="2.5703125" style="354" customWidth="1"/>
    <col min="6885" max="6885" width="23.140625" style="354" customWidth="1"/>
    <col min="6886" max="6886" width="11.28515625" style="354" customWidth="1"/>
    <col min="6887" max="6887" width="11.42578125" style="354" customWidth="1"/>
    <col min="6888" max="6888" width="11.85546875" style="354" customWidth="1"/>
    <col min="6889" max="6889" width="2" style="354" customWidth="1"/>
    <col min="6890" max="6890" width="23.140625" style="354" customWidth="1"/>
    <col min="6891" max="6891" width="11.28515625" style="354" customWidth="1"/>
    <col min="6892" max="6892" width="11.42578125" style="354" customWidth="1"/>
    <col min="6893" max="6893" width="11.85546875" style="354" customWidth="1"/>
    <col min="6894" max="6894" width="2.140625" style="354" customWidth="1"/>
    <col min="6895" max="6895" width="23.140625" style="354" customWidth="1"/>
    <col min="6896" max="6896" width="11.28515625" style="354" customWidth="1"/>
    <col min="6897" max="6897" width="11.42578125" style="354" customWidth="1"/>
    <col min="6898" max="6898" width="11.85546875" style="354" customWidth="1"/>
    <col min="6899" max="6899" width="2.42578125" style="354" customWidth="1"/>
    <col min="6900" max="6900" width="23.140625" style="354" customWidth="1"/>
    <col min="6901" max="6901" width="11.28515625" style="354" customWidth="1"/>
    <col min="6902" max="6902" width="11.42578125" style="354" customWidth="1"/>
    <col min="6903" max="6903" width="11.85546875" style="354" customWidth="1"/>
    <col min="6904" max="7131" width="9.140625" style="354"/>
    <col min="7132" max="7132" width="16.28515625" style="354" customWidth="1"/>
    <col min="7133" max="7133" width="2.28515625" style="354" customWidth="1"/>
    <col min="7134" max="7134" width="5" style="354" customWidth="1"/>
    <col min="7135" max="7136" width="9.140625" style="354"/>
    <col min="7137" max="7137" width="3.85546875" style="354" customWidth="1"/>
    <col min="7138" max="7138" width="26" style="354" customWidth="1"/>
    <col min="7139" max="7139" width="15" style="354" customWidth="1"/>
    <col min="7140" max="7140" width="2.5703125" style="354" customWidth="1"/>
    <col min="7141" max="7141" width="23.140625" style="354" customWidth="1"/>
    <col min="7142" max="7142" width="11.28515625" style="354" customWidth="1"/>
    <col min="7143" max="7143" width="11.42578125" style="354" customWidth="1"/>
    <col min="7144" max="7144" width="11.85546875" style="354" customWidth="1"/>
    <col min="7145" max="7145" width="2" style="354" customWidth="1"/>
    <col min="7146" max="7146" width="23.140625" style="354" customWidth="1"/>
    <col min="7147" max="7147" width="11.28515625" style="354" customWidth="1"/>
    <col min="7148" max="7148" width="11.42578125" style="354" customWidth="1"/>
    <col min="7149" max="7149" width="11.85546875" style="354" customWidth="1"/>
    <col min="7150" max="7150" width="2.140625" style="354" customWidth="1"/>
    <col min="7151" max="7151" width="23.140625" style="354" customWidth="1"/>
    <col min="7152" max="7152" width="11.28515625" style="354" customWidth="1"/>
    <col min="7153" max="7153" width="11.42578125" style="354" customWidth="1"/>
    <col min="7154" max="7154" width="11.85546875" style="354" customWidth="1"/>
    <col min="7155" max="7155" width="2.42578125" style="354" customWidth="1"/>
    <col min="7156" max="7156" width="23.140625" style="354" customWidth="1"/>
    <col min="7157" max="7157" width="11.28515625" style="354" customWidth="1"/>
    <col min="7158" max="7158" width="11.42578125" style="354" customWidth="1"/>
    <col min="7159" max="7159" width="11.85546875" style="354" customWidth="1"/>
    <col min="7160" max="7387" width="9.140625" style="354"/>
    <col min="7388" max="7388" width="16.28515625" style="354" customWidth="1"/>
    <col min="7389" max="7389" width="2.28515625" style="354" customWidth="1"/>
    <col min="7390" max="7390" width="5" style="354" customWidth="1"/>
    <col min="7391" max="7392" width="9.140625" style="354"/>
    <col min="7393" max="7393" width="3.85546875" style="354" customWidth="1"/>
    <col min="7394" max="7394" width="26" style="354" customWidth="1"/>
    <col min="7395" max="7395" width="15" style="354" customWidth="1"/>
    <col min="7396" max="7396" width="2.5703125" style="354" customWidth="1"/>
    <col min="7397" max="7397" width="23.140625" style="354" customWidth="1"/>
    <col min="7398" max="7398" width="11.28515625" style="354" customWidth="1"/>
    <col min="7399" max="7399" width="11.42578125" style="354" customWidth="1"/>
    <col min="7400" max="7400" width="11.85546875" style="354" customWidth="1"/>
    <col min="7401" max="7401" width="2" style="354" customWidth="1"/>
    <col min="7402" max="7402" width="23.140625" style="354" customWidth="1"/>
    <col min="7403" max="7403" width="11.28515625" style="354" customWidth="1"/>
    <col min="7404" max="7404" width="11.42578125" style="354" customWidth="1"/>
    <col min="7405" max="7405" width="11.85546875" style="354" customWidth="1"/>
    <col min="7406" max="7406" width="2.140625" style="354" customWidth="1"/>
    <col min="7407" max="7407" width="23.140625" style="354" customWidth="1"/>
    <col min="7408" max="7408" width="11.28515625" style="354" customWidth="1"/>
    <col min="7409" max="7409" width="11.42578125" style="354" customWidth="1"/>
    <col min="7410" max="7410" width="11.85546875" style="354" customWidth="1"/>
    <col min="7411" max="7411" width="2.42578125" style="354" customWidth="1"/>
    <col min="7412" max="7412" width="23.140625" style="354" customWidth="1"/>
    <col min="7413" max="7413" width="11.28515625" style="354" customWidth="1"/>
    <col min="7414" max="7414" width="11.42578125" style="354" customWidth="1"/>
    <col min="7415" max="7415" width="11.85546875" style="354" customWidth="1"/>
    <col min="7416" max="7643" width="9.140625" style="354"/>
    <col min="7644" max="7644" width="16.28515625" style="354" customWidth="1"/>
    <col min="7645" max="7645" width="2.28515625" style="354" customWidth="1"/>
    <col min="7646" max="7646" width="5" style="354" customWidth="1"/>
    <col min="7647" max="7648" width="9.140625" style="354"/>
    <col min="7649" max="7649" width="3.85546875" style="354" customWidth="1"/>
    <col min="7650" max="7650" width="26" style="354" customWidth="1"/>
    <col min="7651" max="7651" width="15" style="354" customWidth="1"/>
    <col min="7652" max="7652" width="2.5703125" style="354" customWidth="1"/>
    <col min="7653" max="7653" width="23.140625" style="354" customWidth="1"/>
    <col min="7654" max="7654" width="11.28515625" style="354" customWidth="1"/>
    <col min="7655" max="7655" width="11.42578125" style="354" customWidth="1"/>
    <col min="7656" max="7656" width="11.85546875" style="354" customWidth="1"/>
    <col min="7657" max="7657" width="2" style="354" customWidth="1"/>
    <col min="7658" max="7658" width="23.140625" style="354" customWidth="1"/>
    <col min="7659" max="7659" width="11.28515625" style="354" customWidth="1"/>
    <col min="7660" max="7660" width="11.42578125" style="354" customWidth="1"/>
    <col min="7661" max="7661" width="11.85546875" style="354" customWidth="1"/>
    <col min="7662" max="7662" width="2.140625" style="354" customWidth="1"/>
    <col min="7663" max="7663" width="23.140625" style="354" customWidth="1"/>
    <col min="7664" max="7664" width="11.28515625" style="354" customWidth="1"/>
    <col min="7665" max="7665" width="11.42578125" style="354" customWidth="1"/>
    <col min="7666" max="7666" width="11.85546875" style="354" customWidth="1"/>
    <col min="7667" max="7667" width="2.42578125" style="354" customWidth="1"/>
    <col min="7668" max="7668" width="23.140625" style="354" customWidth="1"/>
    <col min="7669" max="7669" width="11.28515625" style="354" customWidth="1"/>
    <col min="7670" max="7670" width="11.42578125" style="354" customWidth="1"/>
    <col min="7671" max="7671" width="11.85546875" style="354" customWidth="1"/>
    <col min="7672" max="7899" width="9.140625" style="354"/>
    <col min="7900" max="7900" width="16.28515625" style="354" customWidth="1"/>
    <col min="7901" max="7901" width="2.28515625" style="354" customWidth="1"/>
    <col min="7902" max="7902" width="5" style="354" customWidth="1"/>
    <col min="7903" max="7904" width="9.140625" style="354"/>
    <col min="7905" max="7905" width="3.85546875" style="354" customWidth="1"/>
    <col min="7906" max="7906" width="26" style="354" customWidth="1"/>
    <col min="7907" max="7907" width="15" style="354" customWidth="1"/>
    <col min="7908" max="7908" width="2.5703125" style="354" customWidth="1"/>
    <col min="7909" max="7909" width="23.140625" style="354" customWidth="1"/>
    <col min="7910" max="7910" width="11.28515625" style="354" customWidth="1"/>
    <col min="7911" max="7911" width="11.42578125" style="354" customWidth="1"/>
    <col min="7912" max="7912" width="11.85546875" style="354" customWidth="1"/>
    <col min="7913" max="7913" width="2" style="354" customWidth="1"/>
    <col min="7914" max="7914" width="23.140625" style="354" customWidth="1"/>
    <col min="7915" max="7915" width="11.28515625" style="354" customWidth="1"/>
    <col min="7916" max="7916" width="11.42578125" style="354" customWidth="1"/>
    <col min="7917" max="7917" width="11.85546875" style="354" customWidth="1"/>
    <col min="7918" max="7918" width="2.140625" style="354" customWidth="1"/>
    <col min="7919" max="7919" width="23.140625" style="354" customWidth="1"/>
    <col min="7920" max="7920" width="11.28515625" style="354" customWidth="1"/>
    <col min="7921" max="7921" width="11.42578125" style="354" customWidth="1"/>
    <col min="7922" max="7922" width="11.85546875" style="354" customWidth="1"/>
    <col min="7923" max="7923" width="2.42578125" style="354" customWidth="1"/>
    <col min="7924" max="7924" width="23.140625" style="354" customWidth="1"/>
    <col min="7925" max="7925" width="11.28515625" style="354" customWidth="1"/>
    <col min="7926" max="7926" width="11.42578125" style="354" customWidth="1"/>
    <col min="7927" max="7927" width="11.85546875" style="354" customWidth="1"/>
    <col min="7928" max="8155" width="9.140625" style="354"/>
    <col min="8156" max="8156" width="16.28515625" style="354" customWidth="1"/>
    <col min="8157" max="8157" width="2.28515625" style="354" customWidth="1"/>
    <col min="8158" max="8158" width="5" style="354" customWidth="1"/>
    <col min="8159" max="8160" width="9.140625" style="354"/>
    <col min="8161" max="8161" width="3.85546875" style="354" customWidth="1"/>
    <col min="8162" max="8162" width="26" style="354" customWidth="1"/>
    <col min="8163" max="8163" width="15" style="354" customWidth="1"/>
    <col min="8164" max="8164" width="2.5703125" style="354" customWidth="1"/>
    <col min="8165" max="8165" width="23.140625" style="354" customWidth="1"/>
    <col min="8166" max="8166" width="11.28515625" style="354" customWidth="1"/>
    <col min="8167" max="8167" width="11.42578125" style="354" customWidth="1"/>
    <col min="8168" max="8168" width="11.85546875" style="354" customWidth="1"/>
    <col min="8169" max="8169" width="2" style="354" customWidth="1"/>
    <col min="8170" max="8170" width="23.140625" style="354" customWidth="1"/>
    <col min="8171" max="8171" width="11.28515625" style="354" customWidth="1"/>
    <col min="8172" max="8172" width="11.42578125" style="354" customWidth="1"/>
    <col min="8173" max="8173" width="11.85546875" style="354" customWidth="1"/>
    <col min="8174" max="8174" width="2.140625" style="354" customWidth="1"/>
    <col min="8175" max="8175" width="23.140625" style="354" customWidth="1"/>
    <col min="8176" max="8176" width="11.28515625" style="354" customWidth="1"/>
    <col min="8177" max="8177" width="11.42578125" style="354" customWidth="1"/>
    <col min="8178" max="8178" width="11.85546875" style="354" customWidth="1"/>
    <col min="8179" max="8179" width="2.42578125" style="354" customWidth="1"/>
    <col min="8180" max="8180" width="23.140625" style="354" customWidth="1"/>
    <col min="8181" max="8181" width="11.28515625" style="354" customWidth="1"/>
    <col min="8182" max="8182" width="11.42578125" style="354" customWidth="1"/>
    <col min="8183" max="8183" width="11.85546875" style="354" customWidth="1"/>
    <col min="8184" max="8411" width="9.140625" style="354"/>
    <col min="8412" max="8412" width="16.28515625" style="354" customWidth="1"/>
    <col min="8413" max="8413" width="2.28515625" style="354" customWidth="1"/>
    <col min="8414" max="8414" width="5" style="354" customWidth="1"/>
    <col min="8415" max="8416" width="9.140625" style="354"/>
    <col min="8417" max="8417" width="3.85546875" style="354" customWidth="1"/>
    <col min="8418" max="8418" width="26" style="354" customWidth="1"/>
    <col min="8419" max="8419" width="15" style="354" customWidth="1"/>
    <col min="8420" max="8420" width="2.5703125" style="354" customWidth="1"/>
    <col min="8421" max="8421" width="23.140625" style="354" customWidth="1"/>
    <col min="8422" max="8422" width="11.28515625" style="354" customWidth="1"/>
    <col min="8423" max="8423" width="11.42578125" style="354" customWidth="1"/>
    <col min="8424" max="8424" width="11.85546875" style="354" customWidth="1"/>
    <col min="8425" max="8425" width="2" style="354" customWidth="1"/>
    <col min="8426" max="8426" width="23.140625" style="354" customWidth="1"/>
    <col min="8427" max="8427" width="11.28515625" style="354" customWidth="1"/>
    <col min="8428" max="8428" width="11.42578125" style="354" customWidth="1"/>
    <col min="8429" max="8429" width="11.85546875" style="354" customWidth="1"/>
    <col min="8430" max="8430" width="2.140625" style="354" customWidth="1"/>
    <col min="8431" max="8431" width="23.140625" style="354" customWidth="1"/>
    <col min="8432" max="8432" width="11.28515625" style="354" customWidth="1"/>
    <col min="8433" max="8433" width="11.42578125" style="354" customWidth="1"/>
    <col min="8434" max="8434" width="11.85546875" style="354" customWidth="1"/>
    <col min="8435" max="8435" width="2.42578125" style="354" customWidth="1"/>
    <col min="8436" max="8436" width="23.140625" style="354" customWidth="1"/>
    <col min="8437" max="8437" width="11.28515625" style="354" customWidth="1"/>
    <col min="8438" max="8438" width="11.42578125" style="354" customWidth="1"/>
    <col min="8439" max="8439" width="11.85546875" style="354" customWidth="1"/>
    <col min="8440" max="8667" width="9.140625" style="354"/>
    <col min="8668" max="8668" width="16.28515625" style="354" customWidth="1"/>
    <col min="8669" max="8669" width="2.28515625" style="354" customWidth="1"/>
    <col min="8670" max="8670" width="5" style="354" customWidth="1"/>
    <col min="8671" max="8672" width="9.140625" style="354"/>
    <col min="8673" max="8673" width="3.85546875" style="354" customWidth="1"/>
    <col min="8674" max="8674" width="26" style="354" customWidth="1"/>
    <col min="8675" max="8675" width="15" style="354" customWidth="1"/>
    <col min="8676" max="8676" width="2.5703125" style="354" customWidth="1"/>
    <col min="8677" max="8677" width="23.140625" style="354" customWidth="1"/>
    <col min="8678" max="8678" width="11.28515625" style="354" customWidth="1"/>
    <col min="8679" max="8679" width="11.42578125" style="354" customWidth="1"/>
    <col min="8680" max="8680" width="11.85546875" style="354" customWidth="1"/>
    <col min="8681" max="8681" width="2" style="354" customWidth="1"/>
    <col min="8682" max="8682" width="23.140625" style="354" customWidth="1"/>
    <col min="8683" max="8683" width="11.28515625" style="354" customWidth="1"/>
    <col min="8684" max="8684" width="11.42578125" style="354" customWidth="1"/>
    <col min="8685" max="8685" width="11.85546875" style="354" customWidth="1"/>
    <col min="8686" max="8686" width="2.140625" style="354" customWidth="1"/>
    <col min="8687" max="8687" width="23.140625" style="354" customWidth="1"/>
    <col min="8688" max="8688" width="11.28515625" style="354" customWidth="1"/>
    <col min="8689" max="8689" width="11.42578125" style="354" customWidth="1"/>
    <col min="8690" max="8690" width="11.85546875" style="354" customWidth="1"/>
    <col min="8691" max="8691" width="2.42578125" style="354" customWidth="1"/>
    <col min="8692" max="8692" width="23.140625" style="354" customWidth="1"/>
    <col min="8693" max="8693" width="11.28515625" style="354" customWidth="1"/>
    <col min="8694" max="8694" width="11.42578125" style="354" customWidth="1"/>
    <col min="8695" max="8695" width="11.85546875" style="354" customWidth="1"/>
    <col min="8696" max="8923" width="9.140625" style="354"/>
    <col min="8924" max="8924" width="16.28515625" style="354" customWidth="1"/>
    <col min="8925" max="8925" width="2.28515625" style="354" customWidth="1"/>
    <col min="8926" max="8926" width="5" style="354" customWidth="1"/>
    <col min="8927" max="8928" width="9.140625" style="354"/>
    <col min="8929" max="8929" width="3.85546875" style="354" customWidth="1"/>
    <col min="8930" max="8930" width="26" style="354" customWidth="1"/>
    <col min="8931" max="8931" width="15" style="354" customWidth="1"/>
    <col min="8932" max="8932" width="2.5703125" style="354" customWidth="1"/>
    <col min="8933" max="8933" width="23.140625" style="354" customWidth="1"/>
    <col min="8934" max="8934" width="11.28515625" style="354" customWidth="1"/>
    <col min="8935" max="8935" width="11.42578125" style="354" customWidth="1"/>
    <col min="8936" max="8936" width="11.85546875" style="354" customWidth="1"/>
    <col min="8937" max="8937" width="2" style="354" customWidth="1"/>
    <col min="8938" max="8938" width="23.140625" style="354" customWidth="1"/>
    <col min="8939" max="8939" width="11.28515625" style="354" customWidth="1"/>
    <col min="8940" max="8940" width="11.42578125" style="354" customWidth="1"/>
    <col min="8941" max="8941" width="11.85546875" style="354" customWidth="1"/>
    <col min="8942" max="8942" width="2.140625" style="354" customWidth="1"/>
    <col min="8943" max="8943" width="23.140625" style="354" customWidth="1"/>
    <col min="8944" max="8944" width="11.28515625" style="354" customWidth="1"/>
    <col min="8945" max="8945" width="11.42578125" style="354" customWidth="1"/>
    <col min="8946" max="8946" width="11.85546875" style="354" customWidth="1"/>
    <col min="8947" max="8947" width="2.42578125" style="354" customWidth="1"/>
    <col min="8948" max="8948" width="23.140625" style="354" customWidth="1"/>
    <col min="8949" max="8949" width="11.28515625" style="354" customWidth="1"/>
    <col min="8950" max="8950" width="11.42578125" style="354" customWidth="1"/>
    <col min="8951" max="8951" width="11.85546875" style="354" customWidth="1"/>
    <col min="8952" max="9179" width="9.140625" style="354"/>
    <col min="9180" max="9180" width="16.28515625" style="354" customWidth="1"/>
    <col min="9181" max="9181" width="2.28515625" style="354" customWidth="1"/>
    <col min="9182" max="9182" width="5" style="354" customWidth="1"/>
    <col min="9183" max="9184" width="9.140625" style="354"/>
    <col min="9185" max="9185" width="3.85546875" style="354" customWidth="1"/>
    <col min="9186" max="9186" width="26" style="354" customWidth="1"/>
    <col min="9187" max="9187" width="15" style="354" customWidth="1"/>
    <col min="9188" max="9188" width="2.5703125" style="354" customWidth="1"/>
    <col min="9189" max="9189" width="23.140625" style="354" customWidth="1"/>
    <col min="9190" max="9190" width="11.28515625" style="354" customWidth="1"/>
    <col min="9191" max="9191" width="11.42578125" style="354" customWidth="1"/>
    <col min="9192" max="9192" width="11.85546875" style="354" customWidth="1"/>
    <col min="9193" max="9193" width="2" style="354" customWidth="1"/>
    <col min="9194" max="9194" width="23.140625" style="354" customWidth="1"/>
    <col min="9195" max="9195" width="11.28515625" style="354" customWidth="1"/>
    <col min="9196" max="9196" width="11.42578125" style="354" customWidth="1"/>
    <col min="9197" max="9197" width="11.85546875" style="354" customWidth="1"/>
    <col min="9198" max="9198" width="2.140625" style="354" customWidth="1"/>
    <col min="9199" max="9199" width="23.140625" style="354" customWidth="1"/>
    <col min="9200" max="9200" width="11.28515625" style="354" customWidth="1"/>
    <col min="9201" max="9201" width="11.42578125" style="354" customWidth="1"/>
    <col min="9202" max="9202" width="11.85546875" style="354" customWidth="1"/>
    <col min="9203" max="9203" width="2.42578125" style="354" customWidth="1"/>
    <col min="9204" max="9204" width="23.140625" style="354" customWidth="1"/>
    <col min="9205" max="9205" width="11.28515625" style="354" customWidth="1"/>
    <col min="9206" max="9206" width="11.42578125" style="354" customWidth="1"/>
    <col min="9207" max="9207" width="11.85546875" style="354" customWidth="1"/>
    <col min="9208" max="9435" width="9.140625" style="354"/>
    <col min="9436" max="9436" width="16.28515625" style="354" customWidth="1"/>
    <col min="9437" max="9437" width="2.28515625" style="354" customWidth="1"/>
    <col min="9438" max="9438" width="5" style="354" customWidth="1"/>
    <col min="9439" max="9440" width="9.140625" style="354"/>
    <col min="9441" max="9441" width="3.85546875" style="354" customWidth="1"/>
    <col min="9442" max="9442" width="26" style="354" customWidth="1"/>
    <col min="9443" max="9443" width="15" style="354" customWidth="1"/>
    <col min="9444" max="9444" width="2.5703125" style="354" customWidth="1"/>
    <col min="9445" max="9445" width="23.140625" style="354" customWidth="1"/>
    <col min="9446" max="9446" width="11.28515625" style="354" customWidth="1"/>
    <col min="9447" max="9447" width="11.42578125" style="354" customWidth="1"/>
    <col min="9448" max="9448" width="11.85546875" style="354" customWidth="1"/>
    <col min="9449" max="9449" width="2" style="354" customWidth="1"/>
    <col min="9450" max="9450" width="23.140625" style="354" customWidth="1"/>
    <col min="9451" max="9451" width="11.28515625" style="354" customWidth="1"/>
    <col min="9452" max="9452" width="11.42578125" style="354" customWidth="1"/>
    <col min="9453" max="9453" width="11.85546875" style="354" customWidth="1"/>
    <col min="9454" max="9454" width="2.140625" style="354" customWidth="1"/>
    <col min="9455" max="9455" width="23.140625" style="354" customWidth="1"/>
    <col min="9456" max="9456" width="11.28515625" style="354" customWidth="1"/>
    <col min="9457" max="9457" width="11.42578125" style="354" customWidth="1"/>
    <col min="9458" max="9458" width="11.85546875" style="354" customWidth="1"/>
    <col min="9459" max="9459" width="2.42578125" style="354" customWidth="1"/>
    <col min="9460" max="9460" width="23.140625" style="354" customWidth="1"/>
    <col min="9461" max="9461" width="11.28515625" style="354" customWidth="1"/>
    <col min="9462" max="9462" width="11.42578125" style="354" customWidth="1"/>
    <col min="9463" max="9463" width="11.85546875" style="354" customWidth="1"/>
    <col min="9464" max="9691" width="9.140625" style="354"/>
    <col min="9692" max="9692" width="16.28515625" style="354" customWidth="1"/>
    <col min="9693" max="9693" width="2.28515625" style="354" customWidth="1"/>
    <col min="9694" max="9694" width="5" style="354" customWidth="1"/>
    <col min="9695" max="9696" width="9.140625" style="354"/>
    <col min="9697" max="9697" width="3.85546875" style="354" customWidth="1"/>
    <col min="9698" max="9698" width="26" style="354" customWidth="1"/>
    <col min="9699" max="9699" width="15" style="354" customWidth="1"/>
    <col min="9700" max="9700" width="2.5703125" style="354" customWidth="1"/>
    <col min="9701" max="9701" width="23.140625" style="354" customWidth="1"/>
    <col min="9702" max="9702" width="11.28515625" style="354" customWidth="1"/>
    <col min="9703" max="9703" width="11.42578125" style="354" customWidth="1"/>
    <col min="9704" max="9704" width="11.85546875" style="354" customWidth="1"/>
    <col min="9705" max="9705" width="2" style="354" customWidth="1"/>
    <col min="9706" max="9706" width="23.140625" style="354" customWidth="1"/>
    <col min="9707" max="9707" width="11.28515625" style="354" customWidth="1"/>
    <col min="9708" max="9708" width="11.42578125" style="354" customWidth="1"/>
    <col min="9709" max="9709" width="11.85546875" style="354" customWidth="1"/>
    <col min="9710" max="9710" width="2.140625" style="354" customWidth="1"/>
    <col min="9711" max="9711" width="23.140625" style="354" customWidth="1"/>
    <col min="9712" max="9712" width="11.28515625" style="354" customWidth="1"/>
    <col min="9713" max="9713" width="11.42578125" style="354" customWidth="1"/>
    <col min="9714" max="9714" width="11.85546875" style="354" customWidth="1"/>
    <col min="9715" max="9715" width="2.42578125" style="354" customWidth="1"/>
    <col min="9716" max="9716" width="23.140625" style="354" customWidth="1"/>
    <col min="9717" max="9717" width="11.28515625" style="354" customWidth="1"/>
    <col min="9718" max="9718" width="11.42578125" style="354" customWidth="1"/>
    <col min="9719" max="9719" width="11.85546875" style="354" customWidth="1"/>
    <col min="9720" max="9947" width="9.140625" style="354"/>
    <col min="9948" max="9948" width="16.28515625" style="354" customWidth="1"/>
    <col min="9949" max="9949" width="2.28515625" style="354" customWidth="1"/>
    <col min="9950" max="9950" width="5" style="354" customWidth="1"/>
    <col min="9951" max="9952" width="9.140625" style="354"/>
    <col min="9953" max="9953" width="3.85546875" style="354" customWidth="1"/>
    <col min="9954" max="9954" width="26" style="354" customWidth="1"/>
    <col min="9955" max="9955" width="15" style="354" customWidth="1"/>
    <col min="9956" max="9956" width="2.5703125" style="354" customWidth="1"/>
    <col min="9957" max="9957" width="23.140625" style="354" customWidth="1"/>
    <col min="9958" max="9958" width="11.28515625" style="354" customWidth="1"/>
    <col min="9959" max="9959" width="11.42578125" style="354" customWidth="1"/>
    <col min="9960" max="9960" width="11.85546875" style="354" customWidth="1"/>
    <col min="9961" max="9961" width="2" style="354" customWidth="1"/>
    <col min="9962" max="9962" width="23.140625" style="354" customWidth="1"/>
    <col min="9963" max="9963" width="11.28515625" style="354" customWidth="1"/>
    <col min="9964" max="9964" width="11.42578125" style="354" customWidth="1"/>
    <col min="9965" max="9965" width="11.85546875" style="354" customWidth="1"/>
    <col min="9966" max="9966" width="2.140625" style="354" customWidth="1"/>
    <col min="9967" max="9967" width="23.140625" style="354" customWidth="1"/>
    <col min="9968" max="9968" width="11.28515625" style="354" customWidth="1"/>
    <col min="9969" max="9969" width="11.42578125" style="354" customWidth="1"/>
    <col min="9970" max="9970" width="11.85546875" style="354" customWidth="1"/>
    <col min="9971" max="9971" width="2.42578125" style="354" customWidth="1"/>
    <col min="9972" max="9972" width="23.140625" style="354" customWidth="1"/>
    <col min="9973" max="9973" width="11.28515625" style="354" customWidth="1"/>
    <col min="9974" max="9974" width="11.42578125" style="354" customWidth="1"/>
    <col min="9975" max="9975" width="11.85546875" style="354" customWidth="1"/>
    <col min="9976" max="10203" width="9.140625" style="354"/>
    <col min="10204" max="10204" width="16.28515625" style="354" customWidth="1"/>
    <col min="10205" max="10205" width="2.28515625" style="354" customWidth="1"/>
    <col min="10206" max="10206" width="5" style="354" customWidth="1"/>
    <col min="10207" max="10208" width="9.140625" style="354"/>
    <col min="10209" max="10209" width="3.85546875" style="354" customWidth="1"/>
    <col min="10210" max="10210" width="26" style="354" customWidth="1"/>
    <col min="10211" max="10211" width="15" style="354" customWidth="1"/>
    <col min="10212" max="10212" width="2.5703125" style="354" customWidth="1"/>
    <col min="10213" max="10213" width="23.140625" style="354" customWidth="1"/>
    <col min="10214" max="10214" width="11.28515625" style="354" customWidth="1"/>
    <col min="10215" max="10215" width="11.42578125" style="354" customWidth="1"/>
    <col min="10216" max="10216" width="11.85546875" style="354" customWidth="1"/>
    <col min="10217" max="10217" width="2" style="354" customWidth="1"/>
    <col min="10218" max="10218" width="23.140625" style="354" customWidth="1"/>
    <col min="10219" max="10219" width="11.28515625" style="354" customWidth="1"/>
    <col min="10220" max="10220" width="11.42578125" style="354" customWidth="1"/>
    <col min="10221" max="10221" width="11.85546875" style="354" customWidth="1"/>
    <col min="10222" max="10222" width="2.140625" style="354" customWidth="1"/>
    <col min="10223" max="10223" width="23.140625" style="354" customWidth="1"/>
    <col min="10224" max="10224" width="11.28515625" style="354" customWidth="1"/>
    <col min="10225" max="10225" width="11.42578125" style="354" customWidth="1"/>
    <col min="10226" max="10226" width="11.85546875" style="354" customWidth="1"/>
    <col min="10227" max="10227" width="2.42578125" style="354" customWidth="1"/>
    <col min="10228" max="10228" width="23.140625" style="354" customWidth="1"/>
    <col min="10229" max="10229" width="11.28515625" style="354" customWidth="1"/>
    <col min="10230" max="10230" width="11.42578125" style="354" customWidth="1"/>
    <col min="10231" max="10231" width="11.85546875" style="354" customWidth="1"/>
    <col min="10232" max="10459" width="9.140625" style="354"/>
    <col min="10460" max="10460" width="16.28515625" style="354" customWidth="1"/>
    <col min="10461" max="10461" width="2.28515625" style="354" customWidth="1"/>
    <col min="10462" max="10462" width="5" style="354" customWidth="1"/>
    <col min="10463" max="10464" width="9.140625" style="354"/>
    <col min="10465" max="10465" width="3.85546875" style="354" customWidth="1"/>
    <col min="10466" max="10466" width="26" style="354" customWidth="1"/>
    <col min="10467" max="10467" width="15" style="354" customWidth="1"/>
    <col min="10468" max="10468" width="2.5703125" style="354" customWidth="1"/>
    <col min="10469" max="10469" width="23.140625" style="354" customWidth="1"/>
    <col min="10470" max="10470" width="11.28515625" style="354" customWidth="1"/>
    <col min="10471" max="10471" width="11.42578125" style="354" customWidth="1"/>
    <col min="10472" max="10472" width="11.85546875" style="354" customWidth="1"/>
    <col min="10473" max="10473" width="2" style="354" customWidth="1"/>
    <col min="10474" max="10474" width="23.140625" style="354" customWidth="1"/>
    <col min="10475" max="10475" width="11.28515625" style="354" customWidth="1"/>
    <col min="10476" max="10476" width="11.42578125" style="354" customWidth="1"/>
    <col min="10477" max="10477" width="11.85546875" style="354" customWidth="1"/>
    <col min="10478" max="10478" width="2.140625" style="354" customWidth="1"/>
    <col min="10479" max="10479" width="23.140625" style="354" customWidth="1"/>
    <col min="10480" max="10480" width="11.28515625" style="354" customWidth="1"/>
    <col min="10481" max="10481" width="11.42578125" style="354" customWidth="1"/>
    <col min="10482" max="10482" width="11.85546875" style="354" customWidth="1"/>
    <col min="10483" max="10483" width="2.42578125" style="354" customWidth="1"/>
    <col min="10484" max="10484" width="23.140625" style="354" customWidth="1"/>
    <col min="10485" max="10485" width="11.28515625" style="354" customWidth="1"/>
    <col min="10486" max="10486" width="11.42578125" style="354" customWidth="1"/>
    <col min="10487" max="10487" width="11.85546875" style="354" customWidth="1"/>
    <col min="10488" max="10715" width="9.140625" style="354"/>
    <col min="10716" max="10716" width="16.28515625" style="354" customWidth="1"/>
    <col min="10717" max="10717" width="2.28515625" style="354" customWidth="1"/>
    <col min="10718" max="10718" width="5" style="354" customWidth="1"/>
    <col min="10719" max="10720" width="9.140625" style="354"/>
    <col min="10721" max="10721" width="3.85546875" style="354" customWidth="1"/>
    <col min="10722" max="10722" width="26" style="354" customWidth="1"/>
    <col min="10723" max="10723" width="15" style="354" customWidth="1"/>
    <col min="10724" max="10724" width="2.5703125" style="354" customWidth="1"/>
    <col min="10725" max="10725" width="23.140625" style="354" customWidth="1"/>
    <col min="10726" max="10726" width="11.28515625" style="354" customWidth="1"/>
    <col min="10727" max="10727" width="11.42578125" style="354" customWidth="1"/>
    <col min="10728" max="10728" width="11.85546875" style="354" customWidth="1"/>
    <col min="10729" max="10729" width="2" style="354" customWidth="1"/>
    <col min="10730" max="10730" width="23.140625" style="354" customWidth="1"/>
    <col min="10731" max="10731" width="11.28515625" style="354" customWidth="1"/>
    <col min="10732" max="10732" width="11.42578125" style="354" customWidth="1"/>
    <col min="10733" max="10733" width="11.85546875" style="354" customWidth="1"/>
    <col min="10734" max="10734" width="2.140625" style="354" customWidth="1"/>
    <col min="10735" max="10735" width="23.140625" style="354" customWidth="1"/>
    <col min="10736" max="10736" width="11.28515625" style="354" customWidth="1"/>
    <col min="10737" max="10737" width="11.42578125" style="354" customWidth="1"/>
    <col min="10738" max="10738" width="11.85546875" style="354" customWidth="1"/>
    <col min="10739" max="10739" width="2.42578125" style="354" customWidth="1"/>
    <col min="10740" max="10740" width="23.140625" style="354" customWidth="1"/>
    <col min="10741" max="10741" width="11.28515625" style="354" customWidth="1"/>
    <col min="10742" max="10742" width="11.42578125" style="354" customWidth="1"/>
    <col min="10743" max="10743" width="11.85546875" style="354" customWidth="1"/>
    <col min="10744" max="10971" width="9.140625" style="354"/>
    <col min="10972" max="10972" width="16.28515625" style="354" customWidth="1"/>
    <col min="10973" max="10973" width="2.28515625" style="354" customWidth="1"/>
    <col min="10974" max="10974" width="5" style="354" customWidth="1"/>
    <col min="10975" max="10976" width="9.140625" style="354"/>
    <col min="10977" max="10977" width="3.85546875" style="354" customWidth="1"/>
    <col min="10978" max="10978" width="26" style="354" customWidth="1"/>
    <col min="10979" max="10979" width="15" style="354" customWidth="1"/>
    <col min="10980" max="10980" width="2.5703125" style="354" customWidth="1"/>
    <col min="10981" max="10981" width="23.140625" style="354" customWidth="1"/>
    <col min="10982" max="10982" width="11.28515625" style="354" customWidth="1"/>
    <col min="10983" max="10983" width="11.42578125" style="354" customWidth="1"/>
    <col min="10984" max="10984" width="11.85546875" style="354" customWidth="1"/>
    <col min="10985" max="10985" width="2" style="354" customWidth="1"/>
    <col min="10986" max="10986" width="23.140625" style="354" customWidth="1"/>
    <col min="10987" max="10987" width="11.28515625" style="354" customWidth="1"/>
    <col min="10988" max="10988" width="11.42578125" style="354" customWidth="1"/>
    <col min="10989" max="10989" width="11.85546875" style="354" customWidth="1"/>
    <col min="10990" max="10990" width="2.140625" style="354" customWidth="1"/>
    <col min="10991" max="10991" width="23.140625" style="354" customWidth="1"/>
    <col min="10992" max="10992" width="11.28515625" style="354" customWidth="1"/>
    <col min="10993" max="10993" width="11.42578125" style="354" customWidth="1"/>
    <col min="10994" max="10994" width="11.85546875" style="354" customWidth="1"/>
    <col min="10995" max="10995" width="2.42578125" style="354" customWidth="1"/>
    <col min="10996" max="10996" width="23.140625" style="354" customWidth="1"/>
    <col min="10997" max="10997" width="11.28515625" style="354" customWidth="1"/>
    <col min="10998" max="10998" width="11.42578125" style="354" customWidth="1"/>
    <col min="10999" max="10999" width="11.85546875" style="354" customWidth="1"/>
    <col min="11000" max="11227" width="9.140625" style="354"/>
    <col min="11228" max="11228" width="16.28515625" style="354" customWidth="1"/>
    <col min="11229" max="11229" width="2.28515625" style="354" customWidth="1"/>
    <col min="11230" max="11230" width="5" style="354" customWidth="1"/>
    <col min="11231" max="11232" width="9.140625" style="354"/>
    <col min="11233" max="11233" width="3.85546875" style="354" customWidth="1"/>
    <col min="11234" max="11234" width="26" style="354" customWidth="1"/>
    <col min="11235" max="11235" width="15" style="354" customWidth="1"/>
    <col min="11236" max="11236" width="2.5703125" style="354" customWidth="1"/>
    <col min="11237" max="11237" width="23.140625" style="354" customWidth="1"/>
    <col min="11238" max="11238" width="11.28515625" style="354" customWidth="1"/>
    <col min="11239" max="11239" width="11.42578125" style="354" customWidth="1"/>
    <col min="11240" max="11240" width="11.85546875" style="354" customWidth="1"/>
    <col min="11241" max="11241" width="2" style="354" customWidth="1"/>
    <col min="11242" max="11242" width="23.140625" style="354" customWidth="1"/>
    <col min="11243" max="11243" width="11.28515625" style="354" customWidth="1"/>
    <col min="11244" max="11244" width="11.42578125" style="354" customWidth="1"/>
    <col min="11245" max="11245" width="11.85546875" style="354" customWidth="1"/>
    <col min="11246" max="11246" width="2.140625" style="354" customWidth="1"/>
    <col min="11247" max="11247" width="23.140625" style="354" customWidth="1"/>
    <col min="11248" max="11248" width="11.28515625" style="354" customWidth="1"/>
    <col min="11249" max="11249" width="11.42578125" style="354" customWidth="1"/>
    <col min="11250" max="11250" width="11.85546875" style="354" customWidth="1"/>
    <col min="11251" max="11251" width="2.42578125" style="354" customWidth="1"/>
    <col min="11252" max="11252" width="23.140625" style="354" customWidth="1"/>
    <col min="11253" max="11253" width="11.28515625" style="354" customWidth="1"/>
    <col min="11254" max="11254" width="11.42578125" style="354" customWidth="1"/>
    <col min="11255" max="11255" width="11.85546875" style="354" customWidth="1"/>
    <col min="11256" max="11483" width="9.140625" style="354"/>
    <col min="11484" max="11484" width="16.28515625" style="354" customWidth="1"/>
    <col min="11485" max="11485" width="2.28515625" style="354" customWidth="1"/>
    <col min="11486" max="11486" width="5" style="354" customWidth="1"/>
    <col min="11487" max="11488" width="9.140625" style="354"/>
    <col min="11489" max="11489" width="3.85546875" style="354" customWidth="1"/>
    <col min="11490" max="11490" width="26" style="354" customWidth="1"/>
    <col min="11491" max="11491" width="15" style="354" customWidth="1"/>
    <col min="11492" max="11492" width="2.5703125" style="354" customWidth="1"/>
    <col min="11493" max="11493" width="23.140625" style="354" customWidth="1"/>
    <col min="11494" max="11494" width="11.28515625" style="354" customWidth="1"/>
    <col min="11495" max="11495" width="11.42578125" style="354" customWidth="1"/>
    <col min="11496" max="11496" width="11.85546875" style="354" customWidth="1"/>
    <col min="11497" max="11497" width="2" style="354" customWidth="1"/>
    <col min="11498" max="11498" width="23.140625" style="354" customWidth="1"/>
    <col min="11499" max="11499" width="11.28515625" style="354" customWidth="1"/>
    <col min="11500" max="11500" width="11.42578125" style="354" customWidth="1"/>
    <col min="11501" max="11501" width="11.85546875" style="354" customWidth="1"/>
    <col min="11502" max="11502" width="2.140625" style="354" customWidth="1"/>
    <col min="11503" max="11503" width="23.140625" style="354" customWidth="1"/>
    <col min="11504" max="11504" width="11.28515625" style="354" customWidth="1"/>
    <col min="11505" max="11505" width="11.42578125" style="354" customWidth="1"/>
    <col min="11506" max="11506" width="11.85546875" style="354" customWidth="1"/>
    <col min="11507" max="11507" width="2.42578125" style="354" customWidth="1"/>
    <col min="11508" max="11508" width="23.140625" style="354" customWidth="1"/>
    <col min="11509" max="11509" width="11.28515625" style="354" customWidth="1"/>
    <col min="11510" max="11510" width="11.42578125" style="354" customWidth="1"/>
    <col min="11511" max="11511" width="11.85546875" style="354" customWidth="1"/>
    <col min="11512" max="11739" width="9.140625" style="354"/>
    <col min="11740" max="11740" width="16.28515625" style="354" customWidth="1"/>
    <col min="11741" max="11741" width="2.28515625" style="354" customWidth="1"/>
    <col min="11742" max="11742" width="5" style="354" customWidth="1"/>
    <col min="11743" max="11744" width="9.140625" style="354"/>
    <col min="11745" max="11745" width="3.85546875" style="354" customWidth="1"/>
    <col min="11746" max="11746" width="26" style="354" customWidth="1"/>
    <col min="11747" max="11747" width="15" style="354" customWidth="1"/>
    <col min="11748" max="11748" width="2.5703125" style="354" customWidth="1"/>
    <col min="11749" max="11749" width="23.140625" style="354" customWidth="1"/>
    <col min="11750" max="11750" width="11.28515625" style="354" customWidth="1"/>
    <col min="11751" max="11751" width="11.42578125" style="354" customWidth="1"/>
    <col min="11752" max="11752" width="11.85546875" style="354" customWidth="1"/>
    <col min="11753" max="11753" width="2" style="354" customWidth="1"/>
    <col min="11754" max="11754" width="23.140625" style="354" customWidth="1"/>
    <col min="11755" max="11755" width="11.28515625" style="354" customWidth="1"/>
    <col min="11756" max="11756" width="11.42578125" style="354" customWidth="1"/>
    <col min="11757" max="11757" width="11.85546875" style="354" customWidth="1"/>
    <col min="11758" max="11758" width="2.140625" style="354" customWidth="1"/>
    <col min="11759" max="11759" width="23.140625" style="354" customWidth="1"/>
    <col min="11760" max="11760" width="11.28515625" style="354" customWidth="1"/>
    <col min="11761" max="11761" width="11.42578125" style="354" customWidth="1"/>
    <col min="11762" max="11762" width="11.85546875" style="354" customWidth="1"/>
    <col min="11763" max="11763" width="2.42578125" style="354" customWidth="1"/>
    <col min="11764" max="11764" width="23.140625" style="354" customWidth="1"/>
    <col min="11765" max="11765" width="11.28515625" style="354" customWidth="1"/>
    <col min="11766" max="11766" width="11.42578125" style="354" customWidth="1"/>
    <col min="11767" max="11767" width="11.85546875" style="354" customWidth="1"/>
    <col min="11768" max="11995" width="9.140625" style="354"/>
    <col min="11996" max="11996" width="16.28515625" style="354" customWidth="1"/>
    <col min="11997" max="11997" width="2.28515625" style="354" customWidth="1"/>
    <col min="11998" max="11998" width="5" style="354" customWidth="1"/>
    <col min="11999" max="12000" width="9.140625" style="354"/>
    <col min="12001" max="12001" width="3.85546875" style="354" customWidth="1"/>
    <col min="12002" max="12002" width="26" style="354" customWidth="1"/>
    <col min="12003" max="12003" width="15" style="354" customWidth="1"/>
    <col min="12004" max="12004" width="2.5703125" style="354" customWidth="1"/>
    <col min="12005" max="12005" width="23.140625" style="354" customWidth="1"/>
    <col min="12006" max="12006" width="11.28515625" style="354" customWidth="1"/>
    <col min="12007" max="12007" width="11.42578125" style="354" customWidth="1"/>
    <col min="12008" max="12008" width="11.85546875" style="354" customWidth="1"/>
    <col min="12009" max="12009" width="2" style="354" customWidth="1"/>
    <col min="12010" max="12010" width="23.140625" style="354" customWidth="1"/>
    <col min="12011" max="12011" width="11.28515625" style="354" customWidth="1"/>
    <col min="12012" max="12012" width="11.42578125" style="354" customWidth="1"/>
    <col min="12013" max="12013" width="11.85546875" style="354" customWidth="1"/>
    <col min="12014" max="12014" width="2.140625" style="354" customWidth="1"/>
    <col min="12015" max="12015" width="23.140625" style="354" customWidth="1"/>
    <col min="12016" max="12016" width="11.28515625" style="354" customWidth="1"/>
    <col min="12017" max="12017" width="11.42578125" style="354" customWidth="1"/>
    <col min="12018" max="12018" width="11.85546875" style="354" customWidth="1"/>
    <col min="12019" max="12019" width="2.42578125" style="354" customWidth="1"/>
    <col min="12020" max="12020" width="23.140625" style="354" customWidth="1"/>
    <col min="12021" max="12021" width="11.28515625" style="354" customWidth="1"/>
    <col min="12022" max="12022" width="11.42578125" style="354" customWidth="1"/>
    <col min="12023" max="12023" width="11.85546875" style="354" customWidth="1"/>
    <col min="12024" max="12251" width="9.140625" style="354"/>
    <col min="12252" max="12252" width="16.28515625" style="354" customWidth="1"/>
    <col min="12253" max="12253" width="2.28515625" style="354" customWidth="1"/>
    <col min="12254" max="12254" width="5" style="354" customWidth="1"/>
    <col min="12255" max="12256" width="9.140625" style="354"/>
    <col min="12257" max="12257" width="3.85546875" style="354" customWidth="1"/>
    <col min="12258" max="12258" width="26" style="354" customWidth="1"/>
    <col min="12259" max="12259" width="15" style="354" customWidth="1"/>
    <col min="12260" max="12260" width="2.5703125" style="354" customWidth="1"/>
    <col min="12261" max="12261" width="23.140625" style="354" customWidth="1"/>
    <col min="12262" max="12262" width="11.28515625" style="354" customWidth="1"/>
    <col min="12263" max="12263" width="11.42578125" style="354" customWidth="1"/>
    <col min="12264" max="12264" width="11.85546875" style="354" customWidth="1"/>
    <col min="12265" max="12265" width="2" style="354" customWidth="1"/>
    <col min="12266" max="12266" width="23.140625" style="354" customWidth="1"/>
    <col min="12267" max="12267" width="11.28515625" style="354" customWidth="1"/>
    <col min="12268" max="12268" width="11.42578125" style="354" customWidth="1"/>
    <col min="12269" max="12269" width="11.85546875" style="354" customWidth="1"/>
    <col min="12270" max="12270" width="2.140625" style="354" customWidth="1"/>
    <col min="12271" max="12271" width="23.140625" style="354" customWidth="1"/>
    <col min="12272" max="12272" width="11.28515625" style="354" customWidth="1"/>
    <col min="12273" max="12273" width="11.42578125" style="354" customWidth="1"/>
    <col min="12274" max="12274" width="11.85546875" style="354" customWidth="1"/>
    <col min="12275" max="12275" width="2.42578125" style="354" customWidth="1"/>
    <col min="12276" max="12276" width="23.140625" style="354" customWidth="1"/>
    <col min="12277" max="12277" width="11.28515625" style="354" customWidth="1"/>
    <col min="12278" max="12278" width="11.42578125" style="354" customWidth="1"/>
    <col min="12279" max="12279" width="11.85546875" style="354" customWidth="1"/>
    <col min="12280" max="12507" width="9.140625" style="354"/>
    <col min="12508" max="12508" width="16.28515625" style="354" customWidth="1"/>
    <col min="12509" max="12509" width="2.28515625" style="354" customWidth="1"/>
    <col min="12510" max="12510" width="5" style="354" customWidth="1"/>
    <col min="12511" max="12512" width="9.140625" style="354"/>
    <col min="12513" max="12513" width="3.85546875" style="354" customWidth="1"/>
    <col min="12514" max="12514" width="26" style="354" customWidth="1"/>
    <col min="12515" max="12515" width="15" style="354" customWidth="1"/>
    <col min="12516" max="12516" width="2.5703125" style="354" customWidth="1"/>
    <col min="12517" max="12517" width="23.140625" style="354" customWidth="1"/>
    <col min="12518" max="12518" width="11.28515625" style="354" customWidth="1"/>
    <col min="12519" max="12519" width="11.42578125" style="354" customWidth="1"/>
    <col min="12520" max="12520" width="11.85546875" style="354" customWidth="1"/>
    <col min="12521" max="12521" width="2" style="354" customWidth="1"/>
    <col min="12522" max="12522" width="23.140625" style="354" customWidth="1"/>
    <col min="12523" max="12523" width="11.28515625" style="354" customWidth="1"/>
    <col min="12524" max="12524" width="11.42578125" style="354" customWidth="1"/>
    <col min="12525" max="12525" width="11.85546875" style="354" customWidth="1"/>
    <col min="12526" max="12526" width="2.140625" style="354" customWidth="1"/>
    <col min="12527" max="12527" width="23.140625" style="354" customWidth="1"/>
    <col min="12528" max="12528" width="11.28515625" style="354" customWidth="1"/>
    <col min="12529" max="12529" width="11.42578125" style="354" customWidth="1"/>
    <col min="12530" max="12530" width="11.85546875" style="354" customWidth="1"/>
    <col min="12531" max="12531" width="2.42578125" style="354" customWidth="1"/>
    <col min="12532" max="12532" width="23.140625" style="354" customWidth="1"/>
    <col min="12533" max="12533" width="11.28515625" style="354" customWidth="1"/>
    <col min="12534" max="12534" width="11.42578125" style="354" customWidth="1"/>
    <col min="12535" max="12535" width="11.85546875" style="354" customWidth="1"/>
    <col min="12536" max="12763" width="9.140625" style="354"/>
    <col min="12764" max="12764" width="16.28515625" style="354" customWidth="1"/>
    <col min="12765" max="12765" width="2.28515625" style="354" customWidth="1"/>
    <col min="12766" max="12766" width="5" style="354" customWidth="1"/>
    <col min="12767" max="12768" width="9.140625" style="354"/>
    <col min="12769" max="12769" width="3.85546875" style="354" customWidth="1"/>
    <col min="12770" max="12770" width="26" style="354" customWidth="1"/>
    <col min="12771" max="12771" width="15" style="354" customWidth="1"/>
    <col min="12772" max="12772" width="2.5703125" style="354" customWidth="1"/>
    <col min="12773" max="12773" width="23.140625" style="354" customWidth="1"/>
    <col min="12774" max="12774" width="11.28515625" style="354" customWidth="1"/>
    <col min="12775" max="12775" width="11.42578125" style="354" customWidth="1"/>
    <col min="12776" max="12776" width="11.85546875" style="354" customWidth="1"/>
    <col min="12777" max="12777" width="2" style="354" customWidth="1"/>
    <col min="12778" max="12778" width="23.140625" style="354" customWidth="1"/>
    <col min="12779" max="12779" width="11.28515625" style="354" customWidth="1"/>
    <col min="12780" max="12780" width="11.42578125" style="354" customWidth="1"/>
    <col min="12781" max="12781" width="11.85546875" style="354" customWidth="1"/>
    <col min="12782" max="12782" width="2.140625" style="354" customWidth="1"/>
    <col min="12783" max="12783" width="23.140625" style="354" customWidth="1"/>
    <col min="12784" max="12784" width="11.28515625" style="354" customWidth="1"/>
    <col min="12785" max="12785" width="11.42578125" style="354" customWidth="1"/>
    <col min="12786" max="12786" width="11.85546875" style="354" customWidth="1"/>
    <col min="12787" max="12787" width="2.42578125" style="354" customWidth="1"/>
    <col min="12788" max="12788" width="23.140625" style="354" customWidth="1"/>
    <col min="12789" max="12789" width="11.28515625" style="354" customWidth="1"/>
    <col min="12790" max="12790" width="11.42578125" style="354" customWidth="1"/>
    <col min="12791" max="12791" width="11.85546875" style="354" customWidth="1"/>
    <col min="12792" max="13019" width="9.140625" style="354"/>
    <col min="13020" max="13020" width="16.28515625" style="354" customWidth="1"/>
    <col min="13021" max="13021" width="2.28515625" style="354" customWidth="1"/>
    <col min="13022" max="13022" width="5" style="354" customWidth="1"/>
    <col min="13023" max="13024" width="9.140625" style="354"/>
    <col min="13025" max="13025" width="3.85546875" style="354" customWidth="1"/>
    <col min="13026" max="13026" width="26" style="354" customWidth="1"/>
    <col min="13027" max="13027" width="15" style="354" customWidth="1"/>
    <col min="13028" max="13028" width="2.5703125" style="354" customWidth="1"/>
    <col min="13029" max="13029" width="23.140625" style="354" customWidth="1"/>
    <col min="13030" max="13030" width="11.28515625" style="354" customWidth="1"/>
    <col min="13031" max="13031" width="11.42578125" style="354" customWidth="1"/>
    <col min="13032" max="13032" width="11.85546875" style="354" customWidth="1"/>
    <col min="13033" max="13033" width="2" style="354" customWidth="1"/>
    <col min="13034" max="13034" width="23.140625" style="354" customWidth="1"/>
    <col min="13035" max="13035" width="11.28515625" style="354" customWidth="1"/>
    <col min="13036" max="13036" width="11.42578125" style="354" customWidth="1"/>
    <col min="13037" max="13037" width="11.85546875" style="354" customWidth="1"/>
    <col min="13038" max="13038" width="2.140625" style="354" customWidth="1"/>
    <col min="13039" max="13039" width="23.140625" style="354" customWidth="1"/>
    <col min="13040" max="13040" width="11.28515625" style="354" customWidth="1"/>
    <col min="13041" max="13041" width="11.42578125" style="354" customWidth="1"/>
    <col min="13042" max="13042" width="11.85546875" style="354" customWidth="1"/>
    <col min="13043" max="13043" width="2.42578125" style="354" customWidth="1"/>
    <col min="13044" max="13044" width="23.140625" style="354" customWidth="1"/>
    <col min="13045" max="13045" width="11.28515625" style="354" customWidth="1"/>
    <col min="13046" max="13046" width="11.42578125" style="354" customWidth="1"/>
    <col min="13047" max="13047" width="11.85546875" style="354" customWidth="1"/>
    <col min="13048" max="13275" width="9.140625" style="354"/>
    <col min="13276" max="13276" width="16.28515625" style="354" customWidth="1"/>
    <col min="13277" max="13277" width="2.28515625" style="354" customWidth="1"/>
    <col min="13278" max="13278" width="5" style="354" customWidth="1"/>
    <col min="13279" max="13280" width="9.140625" style="354"/>
    <col min="13281" max="13281" width="3.85546875" style="354" customWidth="1"/>
    <col min="13282" max="13282" width="26" style="354" customWidth="1"/>
    <col min="13283" max="13283" width="15" style="354" customWidth="1"/>
    <col min="13284" max="13284" width="2.5703125" style="354" customWidth="1"/>
    <col min="13285" max="13285" width="23.140625" style="354" customWidth="1"/>
    <col min="13286" max="13286" width="11.28515625" style="354" customWidth="1"/>
    <col min="13287" max="13287" width="11.42578125" style="354" customWidth="1"/>
    <col min="13288" max="13288" width="11.85546875" style="354" customWidth="1"/>
    <col min="13289" max="13289" width="2" style="354" customWidth="1"/>
    <col min="13290" max="13290" width="23.140625" style="354" customWidth="1"/>
    <col min="13291" max="13291" width="11.28515625" style="354" customWidth="1"/>
    <col min="13292" max="13292" width="11.42578125" style="354" customWidth="1"/>
    <col min="13293" max="13293" width="11.85546875" style="354" customWidth="1"/>
    <col min="13294" max="13294" width="2.140625" style="354" customWidth="1"/>
    <col min="13295" max="13295" width="23.140625" style="354" customWidth="1"/>
    <col min="13296" max="13296" width="11.28515625" style="354" customWidth="1"/>
    <col min="13297" max="13297" width="11.42578125" style="354" customWidth="1"/>
    <col min="13298" max="13298" width="11.85546875" style="354" customWidth="1"/>
    <col min="13299" max="13299" width="2.42578125" style="354" customWidth="1"/>
    <col min="13300" max="13300" width="23.140625" style="354" customWidth="1"/>
    <col min="13301" max="13301" width="11.28515625" style="354" customWidth="1"/>
    <col min="13302" max="13302" width="11.42578125" style="354" customWidth="1"/>
    <col min="13303" max="13303" width="11.85546875" style="354" customWidth="1"/>
    <col min="13304" max="13531" width="9.140625" style="354"/>
    <col min="13532" max="13532" width="16.28515625" style="354" customWidth="1"/>
    <col min="13533" max="13533" width="2.28515625" style="354" customWidth="1"/>
    <col min="13534" max="13534" width="5" style="354" customWidth="1"/>
    <col min="13535" max="13536" width="9.140625" style="354"/>
    <col min="13537" max="13537" width="3.85546875" style="354" customWidth="1"/>
    <col min="13538" max="13538" width="26" style="354" customWidth="1"/>
    <col min="13539" max="13539" width="15" style="354" customWidth="1"/>
    <col min="13540" max="13540" width="2.5703125" style="354" customWidth="1"/>
    <col min="13541" max="13541" width="23.140625" style="354" customWidth="1"/>
    <col min="13542" max="13542" width="11.28515625" style="354" customWidth="1"/>
    <col min="13543" max="13543" width="11.42578125" style="354" customWidth="1"/>
    <col min="13544" max="13544" width="11.85546875" style="354" customWidth="1"/>
    <col min="13545" max="13545" width="2" style="354" customWidth="1"/>
    <col min="13546" max="13546" width="23.140625" style="354" customWidth="1"/>
    <col min="13547" max="13547" width="11.28515625" style="354" customWidth="1"/>
    <col min="13548" max="13548" width="11.42578125" style="354" customWidth="1"/>
    <col min="13549" max="13549" width="11.85546875" style="354" customWidth="1"/>
    <col min="13550" max="13550" width="2.140625" style="354" customWidth="1"/>
    <col min="13551" max="13551" width="23.140625" style="354" customWidth="1"/>
    <col min="13552" max="13552" width="11.28515625" style="354" customWidth="1"/>
    <col min="13553" max="13553" width="11.42578125" style="354" customWidth="1"/>
    <col min="13554" max="13554" width="11.85546875" style="354" customWidth="1"/>
    <col min="13555" max="13555" width="2.42578125" style="354" customWidth="1"/>
    <col min="13556" max="13556" width="23.140625" style="354" customWidth="1"/>
    <col min="13557" max="13557" width="11.28515625" style="354" customWidth="1"/>
    <col min="13558" max="13558" width="11.42578125" style="354" customWidth="1"/>
    <col min="13559" max="13559" width="11.85546875" style="354" customWidth="1"/>
    <col min="13560" max="13787" width="9.140625" style="354"/>
    <col min="13788" max="13788" width="16.28515625" style="354" customWidth="1"/>
    <col min="13789" max="13789" width="2.28515625" style="354" customWidth="1"/>
    <col min="13790" max="13790" width="5" style="354" customWidth="1"/>
    <col min="13791" max="13792" width="9.140625" style="354"/>
    <col min="13793" max="13793" width="3.85546875" style="354" customWidth="1"/>
    <col min="13794" max="13794" width="26" style="354" customWidth="1"/>
    <col min="13795" max="13795" width="15" style="354" customWidth="1"/>
    <col min="13796" max="13796" width="2.5703125" style="354" customWidth="1"/>
    <col min="13797" max="13797" width="23.140625" style="354" customWidth="1"/>
    <col min="13798" max="13798" width="11.28515625" style="354" customWidth="1"/>
    <col min="13799" max="13799" width="11.42578125" style="354" customWidth="1"/>
    <col min="13800" max="13800" width="11.85546875" style="354" customWidth="1"/>
    <col min="13801" max="13801" width="2" style="354" customWidth="1"/>
    <col min="13802" max="13802" width="23.140625" style="354" customWidth="1"/>
    <col min="13803" max="13803" width="11.28515625" style="354" customWidth="1"/>
    <col min="13804" max="13804" width="11.42578125" style="354" customWidth="1"/>
    <col min="13805" max="13805" width="11.85546875" style="354" customWidth="1"/>
    <col min="13806" max="13806" width="2.140625" style="354" customWidth="1"/>
    <col min="13807" max="13807" width="23.140625" style="354" customWidth="1"/>
    <col min="13808" max="13808" width="11.28515625" style="354" customWidth="1"/>
    <col min="13809" max="13809" width="11.42578125" style="354" customWidth="1"/>
    <col min="13810" max="13810" width="11.85546875" style="354" customWidth="1"/>
    <col min="13811" max="13811" width="2.42578125" style="354" customWidth="1"/>
    <col min="13812" max="13812" width="23.140625" style="354" customWidth="1"/>
    <col min="13813" max="13813" width="11.28515625" style="354" customWidth="1"/>
    <col min="13814" max="13814" width="11.42578125" style="354" customWidth="1"/>
    <col min="13815" max="13815" width="11.85546875" style="354" customWidth="1"/>
    <col min="13816" max="14043" width="9.140625" style="354"/>
    <col min="14044" max="14044" width="16.28515625" style="354" customWidth="1"/>
    <col min="14045" max="14045" width="2.28515625" style="354" customWidth="1"/>
    <col min="14046" max="14046" width="5" style="354" customWidth="1"/>
    <col min="14047" max="14048" width="9.140625" style="354"/>
    <col min="14049" max="14049" width="3.85546875" style="354" customWidth="1"/>
    <col min="14050" max="14050" width="26" style="354" customWidth="1"/>
    <col min="14051" max="14051" width="15" style="354" customWidth="1"/>
    <col min="14052" max="14052" width="2.5703125" style="354" customWidth="1"/>
    <col min="14053" max="14053" width="23.140625" style="354" customWidth="1"/>
    <col min="14054" max="14054" width="11.28515625" style="354" customWidth="1"/>
    <col min="14055" max="14055" width="11.42578125" style="354" customWidth="1"/>
    <col min="14056" max="14056" width="11.85546875" style="354" customWidth="1"/>
    <col min="14057" max="14057" width="2" style="354" customWidth="1"/>
    <col min="14058" max="14058" width="23.140625" style="354" customWidth="1"/>
    <col min="14059" max="14059" width="11.28515625" style="354" customWidth="1"/>
    <col min="14060" max="14060" width="11.42578125" style="354" customWidth="1"/>
    <col min="14061" max="14061" width="11.85546875" style="354" customWidth="1"/>
    <col min="14062" max="14062" width="2.140625" style="354" customWidth="1"/>
    <col min="14063" max="14063" width="23.140625" style="354" customWidth="1"/>
    <col min="14064" max="14064" width="11.28515625" style="354" customWidth="1"/>
    <col min="14065" max="14065" width="11.42578125" style="354" customWidth="1"/>
    <col min="14066" max="14066" width="11.85546875" style="354" customWidth="1"/>
    <col min="14067" max="14067" width="2.42578125" style="354" customWidth="1"/>
    <col min="14068" max="14068" width="23.140625" style="354" customWidth="1"/>
    <col min="14069" max="14069" width="11.28515625" style="354" customWidth="1"/>
    <col min="14070" max="14070" width="11.42578125" style="354" customWidth="1"/>
    <col min="14071" max="14071" width="11.85546875" style="354" customWidth="1"/>
    <col min="14072" max="14299" width="9.140625" style="354"/>
    <col min="14300" max="14300" width="16.28515625" style="354" customWidth="1"/>
    <col min="14301" max="14301" width="2.28515625" style="354" customWidth="1"/>
    <col min="14302" max="14302" width="5" style="354" customWidth="1"/>
    <col min="14303" max="14304" width="9.140625" style="354"/>
    <col min="14305" max="14305" width="3.85546875" style="354" customWidth="1"/>
    <col min="14306" max="14306" width="26" style="354" customWidth="1"/>
    <col min="14307" max="14307" width="15" style="354" customWidth="1"/>
    <col min="14308" max="14308" width="2.5703125" style="354" customWidth="1"/>
    <col min="14309" max="14309" width="23.140625" style="354" customWidth="1"/>
    <col min="14310" max="14310" width="11.28515625" style="354" customWidth="1"/>
    <col min="14311" max="14311" width="11.42578125" style="354" customWidth="1"/>
    <col min="14312" max="14312" width="11.85546875" style="354" customWidth="1"/>
    <col min="14313" max="14313" width="2" style="354" customWidth="1"/>
    <col min="14314" max="14314" width="23.140625" style="354" customWidth="1"/>
    <col min="14315" max="14315" width="11.28515625" style="354" customWidth="1"/>
    <col min="14316" max="14316" width="11.42578125" style="354" customWidth="1"/>
    <col min="14317" max="14317" width="11.85546875" style="354" customWidth="1"/>
    <col min="14318" max="14318" width="2.140625" style="354" customWidth="1"/>
    <col min="14319" max="14319" width="23.140625" style="354" customWidth="1"/>
    <col min="14320" max="14320" width="11.28515625" style="354" customWidth="1"/>
    <col min="14321" max="14321" width="11.42578125" style="354" customWidth="1"/>
    <col min="14322" max="14322" width="11.85546875" style="354" customWidth="1"/>
    <col min="14323" max="14323" width="2.42578125" style="354" customWidth="1"/>
    <col min="14324" max="14324" width="23.140625" style="354" customWidth="1"/>
    <col min="14325" max="14325" width="11.28515625" style="354" customWidth="1"/>
    <col min="14326" max="14326" width="11.42578125" style="354" customWidth="1"/>
    <col min="14327" max="14327" width="11.85546875" style="354" customWidth="1"/>
    <col min="14328" max="14555" width="9.140625" style="354"/>
    <col min="14556" max="14556" width="16.28515625" style="354" customWidth="1"/>
    <col min="14557" max="14557" width="2.28515625" style="354" customWidth="1"/>
    <col min="14558" max="14558" width="5" style="354" customWidth="1"/>
    <col min="14559" max="14560" width="9.140625" style="354"/>
    <col min="14561" max="14561" width="3.85546875" style="354" customWidth="1"/>
    <col min="14562" max="14562" width="26" style="354" customWidth="1"/>
    <col min="14563" max="14563" width="15" style="354" customWidth="1"/>
    <col min="14564" max="14564" width="2.5703125" style="354" customWidth="1"/>
    <col min="14565" max="14565" width="23.140625" style="354" customWidth="1"/>
    <col min="14566" max="14566" width="11.28515625" style="354" customWidth="1"/>
    <col min="14567" max="14567" width="11.42578125" style="354" customWidth="1"/>
    <col min="14568" max="14568" width="11.85546875" style="354" customWidth="1"/>
    <col min="14569" max="14569" width="2" style="354" customWidth="1"/>
    <col min="14570" max="14570" width="23.140625" style="354" customWidth="1"/>
    <col min="14571" max="14571" width="11.28515625" style="354" customWidth="1"/>
    <col min="14572" max="14572" width="11.42578125" style="354" customWidth="1"/>
    <col min="14573" max="14573" width="11.85546875" style="354" customWidth="1"/>
    <col min="14574" max="14574" width="2.140625" style="354" customWidth="1"/>
    <col min="14575" max="14575" width="23.140625" style="354" customWidth="1"/>
    <col min="14576" max="14576" width="11.28515625" style="354" customWidth="1"/>
    <col min="14577" max="14577" width="11.42578125" style="354" customWidth="1"/>
    <col min="14578" max="14578" width="11.85546875" style="354" customWidth="1"/>
    <col min="14579" max="14579" width="2.42578125" style="354" customWidth="1"/>
    <col min="14580" max="14580" width="23.140625" style="354" customWidth="1"/>
    <col min="14581" max="14581" width="11.28515625" style="354" customWidth="1"/>
    <col min="14582" max="14582" width="11.42578125" style="354" customWidth="1"/>
    <col min="14583" max="14583" width="11.85546875" style="354" customWidth="1"/>
    <col min="14584" max="14811" width="9.140625" style="354"/>
    <col min="14812" max="14812" width="16.28515625" style="354" customWidth="1"/>
    <col min="14813" max="14813" width="2.28515625" style="354" customWidth="1"/>
    <col min="14814" max="14814" width="5" style="354" customWidth="1"/>
    <col min="14815" max="14816" width="9.140625" style="354"/>
    <col min="14817" max="14817" width="3.85546875" style="354" customWidth="1"/>
    <col min="14818" max="14818" width="26" style="354" customWidth="1"/>
    <col min="14819" max="14819" width="15" style="354" customWidth="1"/>
    <col min="14820" max="14820" width="2.5703125" style="354" customWidth="1"/>
    <col min="14821" max="14821" width="23.140625" style="354" customWidth="1"/>
    <col min="14822" max="14822" width="11.28515625" style="354" customWidth="1"/>
    <col min="14823" max="14823" width="11.42578125" style="354" customWidth="1"/>
    <col min="14824" max="14824" width="11.85546875" style="354" customWidth="1"/>
    <col min="14825" max="14825" width="2" style="354" customWidth="1"/>
    <col min="14826" max="14826" width="23.140625" style="354" customWidth="1"/>
    <col min="14827" max="14827" width="11.28515625" style="354" customWidth="1"/>
    <col min="14828" max="14828" width="11.42578125" style="354" customWidth="1"/>
    <col min="14829" max="14829" width="11.85546875" style="354" customWidth="1"/>
    <col min="14830" max="14830" width="2.140625" style="354" customWidth="1"/>
    <col min="14831" max="14831" width="23.140625" style="354" customWidth="1"/>
    <col min="14832" max="14832" width="11.28515625" style="354" customWidth="1"/>
    <col min="14833" max="14833" width="11.42578125" style="354" customWidth="1"/>
    <col min="14834" max="14834" width="11.85546875" style="354" customWidth="1"/>
    <col min="14835" max="14835" width="2.42578125" style="354" customWidth="1"/>
    <col min="14836" max="14836" width="23.140625" style="354" customWidth="1"/>
    <col min="14837" max="14837" width="11.28515625" style="354" customWidth="1"/>
    <col min="14838" max="14838" width="11.42578125" style="354" customWidth="1"/>
    <col min="14839" max="14839" width="11.85546875" style="354" customWidth="1"/>
    <col min="14840" max="15067" width="9.140625" style="354"/>
    <col min="15068" max="15068" width="16.28515625" style="354" customWidth="1"/>
    <col min="15069" max="15069" width="2.28515625" style="354" customWidth="1"/>
    <col min="15070" max="15070" width="5" style="354" customWidth="1"/>
    <col min="15071" max="15072" width="9.140625" style="354"/>
    <col min="15073" max="15073" width="3.85546875" style="354" customWidth="1"/>
    <col min="15074" max="15074" width="26" style="354" customWidth="1"/>
    <col min="15075" max="15075" width="15" style="354" customWidth="1"/>
    <col min="15076" max="15076" width="2.5703125" style="354" customWidth="1"/>
    <col min="15077" max="15077" width="23.140625" style="354" customWidth="1"/>
    <col min="15078" max="15078" width="11.28515625" style="354" customWidth="1"/>
    <col min="15079" max="15079" width="11.42578125" style="354" customWidth="1"/>
    <col min="15080" max="15080" width="11.85546875" style="354" customWidth="1"/>
    <col min="15081" max="15081" width="2" style="354" customWidth="1"/>
    <col min="15082" max="15082" width="23.140625" style="354" customWidth="1"/>
    <col min="15083" max="15083" width="11.28515625" style="354" customWidth="1"/>
    <col min="15084" max="15084" width="11.42578125" style="354" customWidth="1"/>
    <col min="15085" max="15085" width="11.85546875" style="354" customWidth="1"/>
    <col min="15086" max="15086" width="2.140625" style="354" customWidth="1"/>
    <col min="15087" max="15087" width="23.140625" style="354" customWidth="1"/>
    <col min="15088" max="15088" width="11.28515625" style="354" customWidth="1"/>
    <col min="15089" max="15089" width="11.42578125" style="354" customWidth="1"/>
    <col min="15090" max="15090" width="11.85546875" style="354" customWidth="1"/>
    <col min="15091" max="15091" width="2.42578125" style="354" customWidth="1"/>
    <col min="15092" max="15092" width="23.140625" style="354" customWidth="1"/>
    <col min="15093" max="15093" width="11.28515625" style="354" customWidth="1"/>
    <col min="15094" max="15094" width="11.42578125" style="354" customWidth="1"/>
    <col min="15095" max="15095" width="11.85546875" style="354" customWidth="1"/>
    <col min="15096" max="15323" width="9.140625" style="354"/>
    <col min="15324" max="15324" width="16.28515625" style="354" customWidth="1"/>
    <col min="15325" max="15325" width="2.28515625" style="354" customWidth="1"/>
    <col min="15326" max="15326" width="5" style="354" customWidth="1"/>
    <col min="15327" max="15328" width="9.140625" style="354"/>
    <col min="15329" max="15329" width="3.85546875" style="354" customWidth="1"/>
    <col min="15330" max="15330" width="26" style="354" customWidth="1"/>
    <col min="15331" max="15331" width="15" style="354" customWidth="1"/>
    <col min="15332" max="15332" width="2.5703125" style="354" customWidth="1"/>
    <col min="15333" max="15333" width="23.140625" style="354" customWidth="1"/>
    <col min="15334" max="15334" width="11.28515625" style="354" customWidth="1"/>
    <col min="15335" max="15335" width="11.42578125" style="354" customWidth="1"/>
    <col min="15336" max="15336" width="11.85546875" style="354" customWidth="1"/>
    <col min="15337" max="15337" width="2" style="354" customWidth="1"/>
    <col min="15338" max="15338" width="23.140625" style="354" customWidth="1"/>
    <col min="15339" max="15339" width="11.28515625" style="354" customWidth="1"/>
    <col min="15340" max="15340" width="11.42578125" style="354" customWidth="1"/>
    <col min="15341" max="15341" width="11.85546875" style="354" customWidth="1"/>
    <col min="15342" max="15342" width="2.140625" style="354" customWidth="1"/>
    <col min="15343" max="15343" width="23.140625" style="354" customWidth="1"/>
    <col min="15344" max="15344" width="11.28515625" style="354" customWidth="1"/>
    <col min="15345" max="15345" width="11.42578125" style="354" customWidth="1"/>
    <col min="15346" max="15346" width="11.85546875" style="354" customWidth="1"/>
    <col min="15347" max="15347" width="2.42578125" style="354" customWidth="1"/>
    <col min="15348" max="15348" width="23.140625" style="354" customWidth="1"/>
    <col min="15349" max="15349" width="11.28515625" style="354" customWidth="1"/>
    <col min="15350" max="15350" width="11.42578125" style="354" customWidth="1"/>
    <col min="15351" max="15351" width="11.85546875" style="354" customWidth="1"/>
    <col min="15352" max="15579" width="9.140625" style="354"/>
    <col min="15580" max="15580" width="16.28515625" style="354" customWidth="1"/>
    <col min="15581" max="15581" width="2.28515625" style="354" customWidth="1"/>
    <col min="15582" max="15582" width="5" style="354" customWidth="1"/>
    <col min="15583" max="15584" width="9.140625" style="354"/>
    <col min="15585" max="15585" width="3.85546875" style="354" customWidth="1"/>
    <col min="15586" max="15586" width="26" style="354" customWidth="1"/>
    <col min="15587" max="15587" width="15" style="354" customWidth="1"/>
    <col min="15588" max="15588" width="2.5703125" style="354" customWidth="1"/>
    <col min="15589" max="15589" width="23.140625" style="354" customWidth="1"/>
    <col min="15590" max="15590" width="11.28515625" style="354" customWidth="1"/>
    <col min="15591" max="15591" width="11.42578125" style="354" customWidth="1"/>
    <col min="15592" max="15592" width="11.85546875" style="354" customWidth="1"/>
    <col min="15593" max="15593" width="2" style="354" customWidth="1"/>
    <col min="15594" max="15594" width="23.140625" style="354" customWidth="1"/>
    <col min="15595" max="15595" width="11.28515625" style="354" customWidth="1"/>
    <col min="15596" max="15596" width="11.42578125" style="354" customWidth="1"/>
    <col min="15597" max="15597" width="11.85546875" style="354" customWidth="1"/>
    <col min="15598" max="15598" width="2.140625" style="354" customWidth="1"/>
    <col min="15599" max="15599" width="23.140625" style="354" customWidth="1"/>
    <col min="15600" max="15600" width="11.28515625" style="354" customWidth="1"/>
    <col min="15601" max="15601" width="11.42578125" style="354" customWidth="1"/>
    <col min="15602" max="15602" width="11.85546875" style="354" customWidth="1"/>
    <col min="15603" max="15603" width="2.42578125" style="354" customWidth="1"/>
    <col min="15604" max="15604" width="23.140625" style="354" customWidth="1"/>
    <col min="15605" max="15605" width="11.28515625" style="354" customWidth="1"/>
    <col min="15606" max="15606" width="11.42578125" style="354" customWidth="1"/>
    <col min="15607" max="15607" width="11.85546875" style="354" customWidth="1"/>
    <col min="15608" max="15835" width="9.140625" style="354"/>
    <col min="15836" max="15836" width="16.28515625" style="354" customWidth="1"/>
    <col min="15837" max="15837" width="2.28515625" style="354" customWidth="1"/>
    <col min="15838" max="15838" width="5" style="354" customWidth="1"/>
    <col min="15839" max="15840" width="9.140625" style="354"/>
    <col min="15841" max="15841" width="3.85546875" style="354" customWidth="1"/>
    <col min="15842" max="15842" width="26" style="354" customWidth="1"/>
    <col min="15843" max="15843" width="15" style="354" customWidth="1"/>
    <col min="15844" max="15844" width="2.5703125" style="354" customWidth="1"/>
    <col min="15845" max="15845" width="23.140625" style="354" customWidth="1"/>
    <col min="15846" max="15846" width="11.28515625" style="354" customWidth="1"/>
    <col min="15847" max="15847" width="11.42578125" style="354" customWidth="1"/>
    <col min="15848" max="15848" width="11.85546875" style="354" customWidth="1"/>
    <col min="15849" max="15849" width="2" style="354" customWidth="1"/>
    <col min="15850" max="15850" width="23.140625" style="354" customWidth="1"/>
    <col min="15851" max="15851" width="11.28515625" style="354" customWidth="1"/>
    <col min="15852" max="15852" width="11.42578125" style="354" customWidth="1"/>
    <col min="15853" max="15853" width="11.85546875" style="354" customWidth="1"/>
    <col min="15854" max="15854" width="2.140625" style="354" customWidth="1"/>
    <col min="15855" max="15855" width="23.140625" style="354" customWidth="1"/>
    <col min="15856" max="15856" width="11.28515625" style="354" customWidth="1"/>
    <col min="15857" max="15857" width="11.42578125" style="354" customWidth="1"/>
    <col min="15858" max="15858" width="11.85546875" style="354" customWidth="1"/>
    <col min="15859" max="15859" width="2.42578125" style="354" customWidth="1"/>
    <col min="15860" max="15860" width="23.140625" style="354" customWidth="1"/>
    <col min="15861" max="15861" width="11.28515625" style="354" customWidth="1"/>
    <col min="15862" max="15862" width="11.42578125" style="354" customWidth="1"/>
    <col min="15863" max="15863" width="11.85546875" style="354" customWidth="1"/>
    <col min="15864" max="16091" width="9.140625" style="354"/>
    <col min="16092" max="16092" width="16.28515625" style="354" customWidth="1"/>
    <col min="16093" max="16093" width="2.28515625" style="354" customWidth="1"/>
    <col min="16094" max="16094" width="5" style="354" customWidth="1"/>
    <col min="16095" max="16096" width="9.140625" style="354"/>
    <col min="16097" max="16097" width="3.85546875" style="354" customWidth="1"/>
    <col min="16098" max="16098" width="26" style="354" customWidth="1"/>
    <col min="16099" max="16099" width="15" style="354" customWidth="1"/>
    <col min="16100" max="16100" width="2.5703125" style="354" customWidth="1"/>
    <col min="16101" max="16101" width="23.140625" style="354" customWidth="1"/>
    <col min="16102" max="16102" width="11.28515625" style="354" customWidth="1"/>
    <col min="16103" max="16103" width="11.42578125" style="354" customWidth="1"/>
    <col min="16104" max="16104" width="11.85546875" style="354" customWidth="1"/>
    <col min="16105" max="16105" width="2" style="354" customWidth="1"/>
    <col min="16106" max="16106" width="23.140625" style="354" customWidth="1"/>
    <col min="16107" max="16107" width="11.28515625" style="354" customWidth="1"/>
    <col min="16108" max="16108" width="11.42578125" style="354" customWidth="1"/>
    <col min="16109" max="16109" width="11.85546875" style="354" customWidth="1"/>
    <col min="16110" max="16110" width="2.140625" style="354" customWidth="1"/>
    <col min="16111" max="16111" width="23.140625" style="354" customWidth="1"/>
    <col min="16112" max="16112" width="11.28515625" style="354" customWidth="1"/>
    <col min="16113" max="16113" width="11.42578125" style="354" customWidth="1"/>
    <col min="16114" max="16114" width="11.85546875" style="354" customWidth="1"/>
    <col min="16115" max="16115" width="2.42578125" style="354" customWidth="1"/>
    <col min="16116" max="16116" width="23.140625" style="354" customWidth="1"/>
    <col min="16117" max="16117" width="11.28515625" style="354" customWidth="1"/>
    <col min="16118" max="16118" width="11.42578125" style="354" customWidth="1"/>
    <col min="16119" max="16119" width="11.85546875" style="354" customWidth="1"/>
    <col min="16120" max="16384" width="9.140625" style="354"/>
  </cols>
  <sheetData>
    <row r="1" spans="2:10" ht="3" customHeight="1" x14ac:dyDescent="0.2">
      <c r="B1" s="346"/>
      <c r="C1" s="346"/>
      <c r="D1" s="346"/>
      <c r="E1" s="346"/>
      <c r="F1" s="346"/>
      <c r="G1" s="346"/>
      <c r="H1" s="346"/>
      <c r="I1" s="347"/>
    </row>
    <row r="2" spans="2:10" s="381" customFormat="1" ht="21.75" customHeight="1" x14ac:dyDescent="0.2">
      <c r="B2" s="452" t="s">
        <v>688</v>
      </c>
      <c r="C2" s="452"/>
      <c r="D2" s="452"/>
      <c r="E2" s="452"/>
      <c r="F2" s="452"/>
      <c r="G2" s="452"/>
      <c r="H2" s="452"/>
      <c r="I2" s="452"/>
      <c r="J2" s="382"/>
    </row>
    <row r="3" spans="2:10" s="381" customFormat="1" ht="15.75" customHeight="1" x14ac:dyDescent="0.2">
      <c r="B3" s="452"/>
      <c r="C3" s="452"/>
      <c r="D3" s="452"/>
      <c r="E3" s="452"/>
      <c r="F3" s="452"/>
      <c r="G3" s="452"/>
      <c r="H3" s="452"/>
      <c r="I3" s="452"/>
      <c r="J3" s="383"/>
    </row>
    <row r="4" spans="2:10" s="381" customFormat="1" ht="15.75" customHeight="1" x14ac:dyDescent="0.2">
      <c r="B4" s="452"/>
      <c r="C4" s="452"/>
      <c r="D4" s="452"/>
      <c r="E4" s="452"/>
      <c r="F4" s="452"/>
      <c r="G4" s="452"/>
      <c r="H4" s="452"/>
      <c r="I4" s="452"/>
      <c r="J4" s="384"/>
    </row>
    <row r="5" spans="2:10" s="381" customFormat="1" ht="31.5" customHeight="1" x14ac:dyDescent="0.2">
      <c r="B5" s="452"/>
      <c r="C5" s="452"/>
      <c r="D5" s="452"/>
      <c r="E5" s="452"/>
      <c r="F5" s="452"/>
      <c r="G5" s="452"/>
      <c r="H5" s="452"/>
      <c r="I5" s="452"/>
      <c r="J5" s="348"/>
    </row>
    <row r="6" spans="2:10" s="352" customFormat="1" ht="15.75" x14ac:dyDescent="0.2">
      <c r="B6" s="451" t="s">
        <v>681</v>
      </c>
      <c r="C6" s="430"/>
      <c r="D6" s="430"/>
      <c r="E6" s="430"/>
      <c r="F6" s="430"/>
      <c r="G6" s="430"/>
      <c r="H6" s="430"/>
      <c r="I6" s="430"/>
      <c r="J6" s="385"/>
    </row>
    <row r="7" spans="2:10" s="352" customFormat="1" ht="19.5" customHeight="1" x14ac:dyDescent="0.2">
      <c r="B7" s="451" t="s">
        <v>471</v>
      </c>
      <c r="C7" s="349"/>
      <c r="D7" s="350"/>
      <c r="E7" s="351"/>
      <c r="G7" s="353"/>
      <c r="H7" s="386"/>
      <c r="I7" s="386"/>
    </row>
    <row r="8" spans="2:10" s="352" customFormat="1" ht="19.5" customHeight="1" x14ac:dyDescent="0.2">
      <c r="B8" s="349"/>
      <c r="C8" s="349"/>
      <c r="D8" s="350"/>
      <c r="E8" s="351"/>
      <c r="G8" s="353"/>
      <c r="H8" s="386"/>
      <c r="I8" s="386"/>
    </row>
    <row r="9" spans="2:10" ht="13.5" customHeight="1" x14ac:dyDescent="0.2">
      <c r="B9" s="433"/>
      <c r="C9" s="433"/>
      <c r="D9" s="433"/>
      <c r="E9" s="433"/>
      <c r="F9" s="374"/>
      <c r="G9" s="433"/>
      <c r="H9" s="433"/>
      <c r="I9" s="433"/>
    </row>
    <row r="10" spans="2:10" s="387" customFormat="1" ht="35.25" customHeight="1" x14ac:dyDescent="0.2">
      <c r="B10" s="434" t="s">
        <v>687</v>
      </c>
      <c r="C10" s="434"/>
      <c r="D10" s="434"/>
      <c r="E10" s="434"/>
      <c r="F10" s="434"/>
      <c r="G10" s="434"/>
      <c r="H10" s="434"/>
      <c r="I10" s="434"/>
    </row>
    <row r="11" spans="2:10" ht="5.25" customHeight="1" x14ac:dyDescent="0.25">
      <c r="B11" s="435"/>
      <c r="C11" s="355"/>
      <c r="D11" s="355"/>
      <c r="E11" s="355"/>
      <c r="F11" s="436"/>
      <c r="G11" s="436"/>
      <c r="H11" s="436"/>
      <c r="I11" s="436"/>
    </row>
    <row r="12" spans="2:10" s="388" customFormat="1" ht="15" customHeight="1" x14ac:dyDescent="0.2">
      <c r="B12" s="437" t="s">
        <v>442</v>
      </c>
      <c r="C12" s="438"/>
      <c r="D12" s="438"/>
      <c r="E12" s="438"/>
      <c r="F12" s="438"/>
      <c r="G12" s="438"/>
      <c r="H12" s="438"/>
      <c r="I12" s="439"/>
    </row>
    <row r="13" spans="2:10" ht="15" customHeight="1" x14ac:dyDescent="0.2">
      <c r="B13" s="423" t="s">
        <v>443</v>
      </c>
      <c r="C13" s="424"/>
      <c r="D13" s="424"/>
      <c r="E13" s="424"/>
      <c r="F13" s="424"/>
      <c r="G13" s="424"/>
      <c r="H13" s="425"/>
      <c r="I13" s="356" t="s">
        <v>444</v>
      </c>
    </row>
    <row r="14" spans="2:10" s="387" customFormat="1" ht="20.100000000000001" customHeight="1" x14ac:dyDescent="0.2">
      <c r="B14" s="357" t="s">
        <v>445</v>
      </c>
      <c r="C14" s="358"/>
      <c r="D14" s="358"/>
      <c r="E14" s="358"/>
      <c r="F14" s="358"/>
      <c r="G14" s="359"/>
      <c r="H14" s="360"/>
      <c r="I14" s="440"/>
    </row>
    <row r="15" spans="2:10" s="387" customFormat="1" ht="20.100000000000001" customHeight="1" x14ac:dyDescent="0.2">
      <c r="B15" s="357" t="s">
        <v>669</v>
      </c>
      <c r="C15" s="358"/>
      <c r="D15" s="358"/>
      <c r="E15" s="358"/>
      <c r="F15" s="358"/>
      <c r="G15" s="359"/>
      <c r="H15" s="360"/>
      <c r="I15" s="440"/>
    </row>
    <row r="16" spans="2:10" s="387" customFormat="1" ht="20.100000000000001" customHeight="1" x14ac:dyDescent="0.2">
      <c r="B16" s="357" t="s">
        <v>670</v>
      </c>
      <c r="C16" s="358"/>
      <c r="D16" s="358"/>
      <c r="E16" s="358"/>
      <c r="F16" s="358"/>
      <c r="G16" s="359"/>
      <c r="H16" s="360"/>
      <c r="I16" s="440"/>
    </row>
    <row r="17" spans="2:9" s="387" customFormat="1" ht="20.100000000000001" hidden="1" customHeight="1" x14ac:dyDescent="0.2">
      <c r="B17" s="357" t="s">
        <v>446</v>
      </c>
      <c r="C17" s="358"/>
      <c r="D17" s="358"/>
      <c r="E17" s="358"/>
      <c r="F17" s="358"/>
      <c r="G17" s="359"/>
      <c r="H17" s="360"/>
      <c r="I17" s="361">
        <v>0</v>
      </c>
    </row>
    <row r="18" spans="2:9" s="387" customFormat="1" ht="20.25" customHeight="1" x14ac:dyDescent="0.2">
      <c r="B18" s="441" t="s">
        <v>447</v>
      </c>
      <c r="C18" s="442"/>
      <c r="D18" s="442"/>
      <c r="E18" s="442"/>
      <c r="F18" s="442"/>
      <c r="G18" s="442"/>
      <c r="H18" s="442"/>
      <c r="I18" s="443">
        <f>SUM(I14:I17)</f>
        <v>0</v>
      </c>
    </row>
    <row r="19" spans="2:9" s="388" customFormat="1" ht="15" customHeight="1" x14ac:dyDescent="0.2">
      <c r="B19" s="437" t="s">
        <v>448</v>
      </c>
      <c r="C19" s="438"/>
      <c r="D19" s="438"/>
      <c r="E19" s="438"/>
      <c r="F19" s="438"/>
      <c r="G19" s="438"/>
      <c r="H19" s="438"/>
      <c r="I19" s="439"/>
    </row>
    <row r="20" spans="2:9" s="387" customFormat="1" ht="15" customHeight="1" x14ac:dyDescent="0.2">
      <c r="B20" s="423" t="s">
        <v>443</v>
      </c>
      <c r="C20" s="424"/>
      <c r="D20" s="424"/>
      <c r="E20" s="424"/>
      <c r="F20" s="424"/>
      <c r="G20" s="424"/>
      <c r="H20" s="425"/>
      <c r="I20" s="356" t="s">
        <v>444</v>
      </c>
    </row>
    <row r="21" spans="2:9" s="387" customFormat="1" ht="20.100000000000001" customHeight="1" x14ac:dyDescent="0.2">
      <c r="B21" s="362" t="s">
        <v>449</v>
      </c>
      <c r="C21" s="363"/>
      <c r="D21" s="363"/>
      <c r="E21" s="363"/>
      <c r="F21" s="364"/>
      <c r="G21" s="365"/>
      <c r="H21" s="366"/>
      <c r="I21" s="440"/>
    </row>
    <row r="22" spans="2:9" s="387" customFormat="1" ht="20.25" customHeight="1" x14ac:dyDescent="0.2">
      <c r="B22" s="441" t="s">
        <v>450</v>
      </c>
      <c r="C22" s="442"/>
      <c r="D22" s="442"/>
      <c r="E22" s="442"/>
      <c r="F22" s="442"/>
      <c r="G22" s="442"/>
      <c r="H22" s="442"/>
      <c r="I22" s="443">
        <f>SUM(I21:I21)</f>
        <v>0</v>
      </c>
    </row>
    <row r="23" spans="2:9" s="388" customFormat="1" ht="15" customHeight="1" x14ac:dyDescent="0.2">
      <c r="B23" s="437" t="s">
        <v>451</v>
      </c>
      <c r="C23" s="438"/>
      <c r="D23" s="438"/>
      <c r="E23" s="438"/>
      <c r="F23" s="438"/>
      <c r="G23" s="438"/>
      <c r="H23" s="438"/>
      <c r="I23" s="439"/>
    </row>
    <row r="24" spans="2:9" s="387" customFormat="1" ht="15" customHeight="1" x14ac:dyDescent="0.2">
      <c r="B24" s="423" t="s">
        <v>443</v>
      </c>
      <c r="C24" s="424"/>
      <c r="D24" s="424"/>
      <c r="E24" s="424"/>
      <c r="F24" s="424"/>
      <c r="G24" s="424"/>
      <c r="H24" s="425"/>
      <c r="I24" s="356" t="s">
        <v>444</v>
      </c>
    </row>
    <row r="25" spans="2:9" s="387" customFormat="1" ht="20.100000000000001" customHeight="1" x14ac:dyDescent="0.2">
      <c r="B25" s="420" t="s">
        <v>452</v>
      </c>
      <c r="C25" s="421"/>
      <c r="D25" s="421"/>
      <c r="E25" s="421"/>
      <c r="F25" s="421"/>
      <c r="G25" s="421"/>
      <c r="H25" s="422"/>
      <c r="I25" s="440"/>
    </row>
    <row r="26" spans="2:9" s="387" customFormat="1" ht="20.25" customHeight="1" x14ac:dyDescent="0.2">
      <c r="B26" s="441" t="s">
        <v>453</v>
      </c>
      <c r="C26" s="442"/>
      <c r="D26" s="442"/>
      <c r="E26" s="442"/>
      <c r="F26" s="442"/>
      <c r="G26" s="442"/>
      <c r="H26" s="442"/>
      <c r="I26" s="443">
        <f>SUM(I25:I25)</f>
        <v>0</v>
      </c>
    </row>
    <row r="27" spans="2:9" s="388" customFormat="1" ht="15" customHeight="1" x14ac:dyDescent="0.2">
      <c r="B27" s="437" t="s">
        <v>671</v>
      </c>
      <c r="C27" s="438"/>
      <c r="D27" s="438"/>
      <c r="E27" s="438"/>
      <c r="F27" s="438"/>
      <c r="G27" s="438"/>
      <c r="H27" s="438"/>
      <c r="I27" s="439"/>
    </row>
    <row r="28" spans="2:9" s="387" customFormat="1" ht="15" customHeight="1" x14ac:dyDescent="0.2">
      <c r="B28" s="423" t="s">
        <v>443</v>
      </c>
      <c r="C28" s="424"/>
      <c r="D28" s="424"/>
      <c r="E28" s="424"/>
      <c r="F28" s="424"/>
      <c r="G28" s="424"/>
      <c r="H28" s="425"/>
      <c r="I28" s="356" t="s">
        <v>444</v>
      </c>
    </row>
    <row r="29" spans="2:9" s="387" customFormat="1" ht="16.5" customHeight="1" x14ac:dyDescent="0.2">
      <c r="B29" s="357" t="s">
        <v>672</v>
      </c>
      <c r="C29" s="358"/>
      <c r="D29" s="358"/>
      <c r="E29" s="358"/>
      <c r="F29" s="358"/>
      <c r="G29" s="359"/>
      <c r="H29" s="367"/>
      <c r="I29" s="440">
        <v>5</v>
      </c>
    </row>
    <row r="30" spans="2:9" s="387" customFormat="1" ht="16.5" customHeight="1" x14ac:dyDescent="0.2">
      <c r="B30" s="357" t="s">
        <v>454</v>
      </c>
      <c r="C30" s="358"/>
      <c r="D30" s="358"/>
      <c r="E30" s="358"/>
      <c r="F30" s="358"/>
      <c r="G30" s="359"/>
      <c r="H30" s="367"/>
      <c r="I30" s="440"/>
    </row>
    <row r="31" spans="2:9" s="387" customFormat="1" ht="16.5" customHeight="1" x14ac:dyDescent="0.2">
      <c r="B31" s="357" t="s">
        <v>455</v>
      </c>
      <c r="C31" s="358"/>
      <c r="D31" s="358"/>
      <c r="E31" s="358"/>
      <c r="F31" s="358"/>
      <c r="G31" s="359"/>
      <c r="H31" s="367"/>
      <c r="I31" s="440"/>
    </row>
    <row r="32" spans="2:9" s="387" customFormat="1" ht="16.5" customHeight="1" x14ac:dyDescent="0.2">
      <c r="B32" s="357" t="s">
        <v>673</v>
      </c>
      <c r="C32" s="358"/>
      <c r="D32" s="358"/>
      <c r="E32" s="358"/>
      <c r="F32" s="358"/>
      <c r="G32" s="359"/>
      <c r="H32" s="367"/>
      <c r="I32" s="440"/>
    </row>
    <row r="33" spans="2:9" s="387" customFormat="1" ht="20.25" customHeight="1" x14ac:dyDescent="0.2">
      <c r="B33" s="441" t="s">
        <v>456</v>
      </c>
      <c r="C33" s="442"/>
      <c r="D33" s="442"/>
      <c r="E33" s="442"/>
      <c r="F33" s="442"/>
      <c r="G33" s="442"/>
      <c r="H33" s="444"/>
      <c r="I33" s="443">
        <f>SUM(I29:I32)</f>
        <v>5</v>
      </c>
    </row>
    <row r="34" spans="2:9" x14ac:dyDescent="0.2">
      <c r="B34" s="368"/>
      <c r="C34" s="368"/>
      <c r="D34" s="369"/>
      <c r="E34" s="370"/>
      <c r="F34" s="370"/>
      <c r="G34" s="370"/>
      <c r="H34" s="370"/>
      <c r="I34" s="445"/>
    </row>
    <row r="35" spans="2:9" x14ac:dyDescent="0.2">
      <c r="B35" s="446" t="s">
        <v>457</v>
      </c>
      <c r="C35" s="446"/>
      <c r="D35" s="446"/>
      <c r="E35" s="446"/>
      <c r="F35" s="446"/>
      <c r="G35" s="446"/>
      <c r="H35" s="446"/>
      <c r="I35" s="446"/>
    </row>
    <row r="36" spans="2:9" ht="13.5" thickBot="1" x14ac:dyDescent="0.25">
      <c r="B36" s="447"/>
      <c r="C36" s="447"/>
      <c r="D36" s="447"/>
      <c r="E36" s="447"/>
      <c r="F36" s="447"/>
      <c r="G36" s="447"/>
      <c r="H36" s="447"/>
      <c r="I36" s="447"/>
    </row>
    <row r="37" spans="2:9" ht="24.75" customHeight="1" thickBot="1" x14ac:dyDescent="0.25">
      <c r="B37" s="407" t="s">
        <v>458</v>
      </c>
      <c r="C37" s="410" t="s">
        <v>459</v>
      </c>
      <c r="D37" s="410"/>
      <c r="E37" s="410"/>
      <c r="F37" s="410"/>
      <c r="G37" s="410"/>
      <c r="H37" s="411" t="s">
        <v>460</v>
      </c>
      <c r="I37" s="414" t="s">
        <v>461</v>
      </c>
    </row>
    <row r="38" spans="2:9" ht="11.25" customHeight="1" x14ac:dyDescent="0.2">
      <c r="B38" s="408"/>
      <c r="C38" s="417"/>
      <c r="D38" s="419" t="s">
        <v>462</v>
      </c>
      <c r="E38" s="448"/>
      <c r="F38" s="448"/>
      <c r="G38" s="448"/>
      <c r="H38" s="412"/>
      <c r="I38" s="415"/>
    </row>
    <row r="39" spans="2:9" ht="13.5" thickBot="1" x14ac:dyDescent="0.25">
      <c r="B39" s="409"/>
      <c r="C39" s="418"/>
      <c r="D39" s="449"/>
      <c r="E39" s="449"/>
      <c r="F39" s="449"/>
      <c r="G39" s="449"/>
      <c r="H39" s="413"/>
      <c r="I39" s="416"/>
    </row>
    <row r="40" spans="2:9" ht="6" customHeight="1" x14ac:dyDescent="0.2">
      <c r="B40" s="371"/>
      <c r="C40" s="372"/>
      <c r="D40" s="450"/>
      <c r="E40" s="450"/>
      <c r="F40" s="450"/>
      <c r="G40" s="450"/>
      <c r="H40" s="391"/>
      <c r="I40" s="373"/>
    </row>
    <row r="41" spans="2:9" ht="26.25" customHeight="1" x14ac:dyDescent="0.2">
      <c r="B41" s="404" t="s">
        <v>674</v>
      </c>
      <c r="C41" s="404"/>
      <c r="D41" s="404"/>
      <c r="E41" s="404"/>
      <c r="F41" s="404"/>
      <c r="G41" s="404"/>
      <c r="H41" s="404"/>
      <c r="I41" s="404"/>
    </row>
    <row r="42" spans="2:9" ht="27.75" customHeight="1" x14ac:dyDescent="0.2">
      <c r="B42" s="404" t="s">
        <v>675</v>
      </c>
      <c r="C42" s="404"/>
      <c r="D42" s="404"/>
      <c r="E42" s="404"/>
      <c r="F42" s="404"/>
      <c r="G42" s="404"/>
      <c r="H42" s="404"/>
      <c r="I42" s="404"/>
    </row>
    <row r="43" spans="2:9" ht="20.100000000000001" customHeight="1" x14ac:dyDescent="0.2">
      <c r="B43" s="404" t="s">
        <v>676</v>
      </c>
      <c r="C43" s="404"/>
      <c r="D43" s="404"/>
      <c r="E43" s="404"/>
      <c r="F43" s="404"/>
      <c r="G43" s="404"/>
      <c r="H43" s="404"/>
      <c r="I43" s="404"/>
    </row>
    <row r="44" spans="2:9" s="387" customFormat="1" ht="20.100000000000001" customHeight="1" x14ac:dyDescent="0.2">
      <c r="B44" s="404" t="s">
        <v>677</v>
      </c>
      <c r="C44" s="404"/>
      <c r="D44" s="404"/>
      <c r="E44" s="404"/>
      <c r="F44" s="404"/>
      <c r="G44" s="404"/>
      <c r="H44" s="404"/>
      <c r="I44" s="404"/>
    </row>
    <row r="45" spans="2:9" ht="6.75" customHeight="1" thickBot="1" x14ac:dyDescent="0.25">
      <c r="B45" s="371"/>
      <c r="C45" s="372"/>
      <c r="D45" s="450"/>
      <c r="E45" s="450"/>
      <c r="F45" s="450"/>
      <c r="G45" s="450"/>
      <c r="H45" s="391"/>
      <c r="I45" s="373"/>
    </row>
    <row r="46" spans="2:9" ht="13.5" thickTop="1" x14ac:dyDescent="0.2">
      <c r="B46" s="433"/>
      <c r="C46" s="433"/>
      <c r="D46" s="433"/>
      <c r="E46" s="433"/>
      <c r="F46" s="433"/>
      <c r="G46" s="426" t="s">
        <v>679</v>
      </c>
      <c r="H46" s="427"/>
      <c r="I46" s="405">
        <f>(ROUND((1+I18/100)*(1+I22/100)*(1+I26/100)/(1-I33/100),4))-1</f>
        <v>5.259999999999998E-2</v>
      </c>
    </row>
    <row r="47" spans="2:9" ht="13.5" thickBot="1" x14ac:dyDescent="0.25">
      <c r="B47" s="374"/>
      <c r="C47" s="433"/>
      <c r="D47" s="433"/>
      <c r="E47" s="433"/>
      <c r="F47" s="433"/>
      <c r="G47" s="428"/>
      <c r="H47" s="429"/>
      <c r="I47" s="406"/>
    </row>
    <row r="48" spans="2:9" ht="13.5" thickTop="1" x14ac:dyDescent="0.2"/>
  </sheetData>
  <mergeCells count="28">
    <mergeCell ref="B10:I10"/>
    <mergeCell ref="B2:I5"/>
    <mergeCell ref="B28:H28"/>
    <mergeCell ref="B12:I12"/>
    <mergeCell ref="B13:H13"/>
    <mergeCell ref="B18:H18"/>
    <mergeCell ref="B19:I19"/>
    <mergeCell ref="B20:H20"/>
    <mergeCell ref="B22:H22"/>
    <mergeCell ref="B23:I23"/>
    <mergeCell ref="B24:H24"/>
    <mergeCell ref="B25:H25"/>
    <mergeCell ref="B26:H26"/>
    <mergeCell ref="B27:I27"/>
    <mergeCell ref="B33:H33"/>
    <mergeCell ref="B35:I35"/>
    <mergeCell ref="B37:B39"/>
    <mergeCell ref="C37:G37"/>
    <mergeCell ref="H37:H39"/>
    <mergeCell ref="I37:I39"/>
    <mergeCell ref="C38:C39"/>
    <mergeCell ref="D38:G39"/>
    <mergeCell ref="B42:I42"/>
    <mergeCell ref="B43:I43"/>
    <mergeCell ref="B44:I44"/>
    <mergeCell ref="B41:I41"/>
    <mergeCell ref="G46:H47"/>
    <mergeCell ref="I46:I47"/>
  </mergeCells>
  <printOptions horizontalCentered="1"/>
  <pageMargins left="0.74803149606299213" right="0.74803149606299213" top="0.59055118110236227" bottom="0.59055118110236227" header="0.31496062992125984" footer="0.31496062992125984"/>
  <pageSetup paperSize="9" scale="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8"/>
  <sheetViews>
    <sheetView view="pageBreakPreview" zoomScale="85" zoomScaleNormal="80" zoomScaleSheetLayoutView="85" workbookViewId="0">
      <selection activeCell="C8" sqref="C8"/>
    </sheetView>
  </sheetViews>
  <sheetFormatPr defaultRowHeight="12.75" x14ac:dyDescent="0.2"/>
  <cols>
    <col min="1" max="1" width="0.5703125" customWidth="1"/>
    <col min="2" max="2" width="15" style="78" customWidth="1"/>
    <col min="3" max="3" width="66.7109375" style="79" customWidth="1"/>
    <col min="4" max="4" width="18.5703125" style="80" customWidth="1"/>
    <col min="5" max="7" width="18.28515625" style="79" customWidth="1"/>
    <col min="8" max="8" width="18.5703125" style="80" customWidth="1"/>
    <col min="9" max="12" width="18.28515625" style="79" customWidth="1"/>
    <col min="13" max="13" width="20.85546875" style="79" customWidth="1"/>
    <col min="14" max="14" width="18.28515625" style="79" customWidth="1"/>
  </cols>
  <sheetData>
    <row r="1" spans="2:14" ht="3" customHeight="1" x14ac:dyDescent="0.2"/>
    <row r="2" spans="2:14" ht="20.25" customHeight="1" x14ac:dyDescent="0.2">
      <c r="B2" s="403" t="s">
        <v>688</v>
      </c>
      <c r="C2" s="403"/>
      <c r="D2" s="403"/>
      <c r="E2" s="403"/>
      <c r="F2" s="403"/>
      <c r="G2" s="403"/>
      <c r="H2" s="403"/>
      <c r="I2" s="403"/>
      <c r="J2" s="403"/>
      <c r="K2" s="403"/>
      <c r="L2" s="403"/>
      <c r="M2" s="403"/>
      <c r="N2" s="403"/>
    </row>
    <row r="3" spans="2:14" ht="19.5" customHeight="1" x14ac:dyDescent="0.2">
      <c r="B3" s="403"/>
      <c r="C3" s="403"/>
      <c r="D3" s="403"/>
      <c r="E3" s="403"/>
      <c r="F3" s="403"/>
      <c r="G3" s="403"/>
      <c r="H3" s="403"/>
      <c r="I3" s="403"/>
      <c r="J3" s="403"/>
      <c r="K3" s="403"/>
      <c r="L3" s="403"/>
      <c r="M3" s="403"/>
      <c r="N3" s="403"/>
    </row>
    <row r="4" spans="2:14" ht="19.5" customHeight="1" x14ac:dyDescent="0.2">
      <c r="B4" s="403"/>
      <c r="C4" s="403"/>
      <c r="D4" s="403"/>
      <c r="E4" s="403"/>
      <c r="F4" s="403"/>
      <c r="G4" s="403"/>
      <c r="H4" s="403"/>
      <c r="I4" s="403"/>
      <c r="J4" s="403"/>
      <c r="K4" s="403"/>
      <c r="L4" s="403"/>
      <c r="M4" s="403"/>
      <c r="N4" s="403"/>
    </row>
    <row r="5" spans="2:14" x14ac:dyDescent="0.2">
      <c r="B5" s="403"/>
      <c r="C5" s="403"/>
      <c r="D5" s="403"/>
      <c r="E5" s="403"/>
      <c r="F5" s="403"/>
      <c r="G5" s="403"/>
      <c r="H5" s="403"/>
      <c r="I5" s="403"/>
      <c r="J5" s="403"/>
      <c r="K5" s="403"/>
      <c r="L5" s="403"/>
      <c r="M5" s="403"/>
      <c r="N5" s="403"/>
    </row>
    <row r="6" spans="2:14" ht="26.25" x14ac:dyDescent="0.2">
      <c r="B6" s="403" t="s">
        <v>689</v>
      </c>
      <c r="C6" s="403"/>
      <c r="D6" s="403"/>
      <c r="E6" s="403"/>
      <c r="F6" s="403"/>
      <c r="G6" s="403"/>
      <c r="H6" s="403"/>
      <c r="I6" s="403"/>
      <c r="J6" s="403"/>
      <c r="K6" s="403"/>
      <c r="L6" s="403"/>
      <c r="M6" s="403"/>
      <c r="N6" s="403"/>
    </row>
    <row r="7" spans="2:14" ht="19.5" x14ac:dyDescent="0.2">
      <c r="B7" s="16" t="s">
        <v>136</v>
      </c>
      <c r="C7" s="378" t="s">
        <v>681</v>
      </c>
      <c r="D7" s="17"/>
      <c r="E7" s="81"/>
      <c r="F7" s="81"/>
      <c r="G7" s="81"/>
      <c r="H7" s="17"/>
      <c r="I7" s="81"/>
      <c r="J7" s="81"/>
      <c r="K7" s="81"/>
      <c r="L7" s="81"/>
      <c r="M7" s="81"/>
      <c r="N7" s="82"/>
    </row>
    <row r="8" spans="2:14" ht="20.25" thickBot="1" x14ac:dyDescent="0.25">
      <c r="B8" s="16" t="s">
        <v>137</v>
      </c>
      <c r="C8" s="377" t="s">
        <v>471</v>
      </c>
      <c r="D8" s="17"/>
      <c r="E8" s="83"/>
      <c r="F8" s="81"/>
      <c r="G8" s="81"/>
      <c r="H8" s="17"/>
      <c r="I8" s="83"/>
      <c r="J8" s="81"/>
      <c r="K8" s="81"/>
      <c r="L8" s="81"/>
      <c r="M8" s="81"/>
      <c r="N8" s="82"/>
    </row>
    <row r="9" spans="2:14" ht="19.5" x14ac:dyDescent="0.2">
      <c r="B9" s="84" t="s">
        <v>138</v>
      </c>
      <c r="C9" s="85" t="s">
        <v>162</v>
      </c>
      <c r="D9" s="86" t="s">
        <v>163</v>
      </c>
      <c r="E9" s="87" t="s">
        <v>164</v>
      </c>
      <c r="F9" s="87" t="s">
        <v>165</v>
      </c>
      <c r="G9" s="87" t="s">
        <v>166</v>
      </c>
      <c r="H9" s="86" t="s">
        <v>422</v>
      </c>
      <c r="I9" s="87" t="s">
        <v>423</v>
      </c>
      <c r="J9" s="87" t="s">
        <v>424</v>
      </c>
      <c r="K9" s="87" t="s">
        <v>425</v>
      </c>
      <c r="L9" s="87" t="s">
        <v>426</v>
      </c>
      <c r="M9" s="87" t="s">
        <v>427</v>
      </c>
      <c r="N9" s="88" t="s">
        <v>153</v>
      </c>
    </row>
    <row r="10" spans="2:14" ht="20.25" thickBot="1" x14ac:dyDescent="0.25">
      <c r="B10" s="89"/>
      <c r="C10" s="90"/>
      <c r="D10" s="91" t="s">
        <v>167</v>
      </c>
      <c r="E10" s="92" t="s">
        <v>167</v>
      </c>
      <c r="F10" s="92" t="s">
        <v>167</v>
      </c>
      <c r="G10" s="92" t="s">
        <v>167</v>
      </c>
      <c r="H10" s="91" t="s">
        <v>167</v>
      </c>
      <c r="I10" s="92" t="s">
        <v>167</v>
      </c>
      <c r="J10" s="92" t="s">
        <v>167</v>
      </c>
      <c r="K10" s="92" t="s">
        <v>167</v>
      </c>
      <c r="L10" s="92" t="s">
        <v>167</v>
      </c>
      <c r="M10" s="92" t="s">
        <v>167</v>
      </c>
      <c r="N10" s="93" t="s">
        <v>167</v>
      </c>
    </row>
    <row r="11" spans="2:14" ht="15" x14ac:dyDescent="0.2">
      <c r="B11" s="94"/>
      <c r="C11" s="95"/>
      <c r="D11" s="96">
        <v>0.3</v>
      </c>
      <c r="E11" s="96">
        <v>0.3</v>
      </c>
      <c r="F11" s="96">
        <v>0.05</v>
      </c>
      <c r="G11" s="96">
        <v>0.05</v>
      </c>
      <c r="H11" s="96">
        <v>0.05</v>
      </c>
      <c r="I11" s="96">
        <v>0.05</v>
      </c>
      <c r="J11" s="96">
        <v>0.05</v>
      </c>
      <c r="K11" s="96">
        <v>0.05</v>
      </c>
      <c r="L11" s="96">
        <v>0.05</v>
      </c>
      <c r="M11" s="96">
        <v>0.05</v>
      </c>
      <c r="N11" s="97"/>
    </row>
    <row r="12" spans="2:14" ht="15" x14ac:dyDescent="0.2">
      <c r="B12" s="99" t="s">
        <v>145</v>
      </c>
      <c r="C12" s="100" t="s">
        <v>56</v>
      </c>
      <c r="D12" s="101"/>
      <c r="E12" s="101"/>
      <c r="F12" s="101"/>
      <c r="G12" s="101"/>
      <c r="H12" s="101"/>
      <c r="I12" s="101"/>
      <c r="J12" s="101"/>
      <c r="K12" s="101"/>
      <c r="L12" s="101"/>
      <c r="M12" s="101"/>
      <c r="N12" s="102"/>
    </row>
    <row r="13" spans="2:14" ht="15" x14ac:dyDescent="0.2">
      <c r="B13" s="104"/>
      <c r="C13" s="98"/>
      <c r="D13" s="111">
        <v>0.25</v>
      </c>
      <c r="E13" s="111">
        <v>0.25</v>
      </c>
      <c r="F13" s="111">
        <v>0.25</v>
      </c>
      <c r="G13" s="111">
        <v>0.25</v>
      </c>
      <c r="H13" s="263"/>
      <c r="I13" s="207"/>
      <c r="J13" s="207"/>
      <c r="K13" s="207"/>
      <c r="L13" s="207"/>
      <c r="M13" s="207"/>
      <c r="N13" s="106"/>
    </row>
    <row r="14" spans="2:14" ht="15" x14ac:dyDescent="0.2">
      <c r="B14" s="99" t="s">
        <v>149</v>
      </c>
      <c r="C14" s="100" t="s">
        <v>68</v>
      </c>
      <c r="D14" s="107"/>
      <c r="E14" s="107"/>
      <c r="F14" s="107"/>
      <c r="G14" s="107"/>
      <c r="H14" s="264"/>
      <c r="I14" s="107"/>
      <c r="J14" s="107"/>
      <c r="K14" s="107"/>
      <c r="L14" s="107"/>
      <c r="M14" s="107"/>
      <c r="N14" s="102"/>
    </row>
    <row r="15" spans="2:14" ht="15" x14ac:dyDescent="0.2">
      <c r="B15" s="104"/>
      <c r="C15" s="108"/>
      <c r="D15" s="105">
        <v>0.2</v>
      </c>
      <c r="E15" s="105">
        <v>0.2</v>
      </c>
      <c r="F15" s="105">
        <v>0.2</v>
      </c>
      <c r="G15" s="105">
        <v>0.2</v>
      </c>
      <c r="H15" s="105">
        <v>0.1</v>
      </c>
      <c r="I15" s="105">
        <v>0.1</v>
      </c>
      <c r="J15" s="207"/>
      <c r="K15" s="207"/>
      <c r="L15" s="207"/>
      <c r="M15" s="207"/>
      <c r="N15" s="106"/>
    </row>
    <row r="16" spans="2:14" ht="15" x14ac:dyDescent="0.2">
      <c r="B16" s="99" t="s">
        <v>151</v>
      </c>
      <c r="C16" s="100" t="s">
        <v>536</v>
      </c>
      <c r="D16" s="109"/>
      <c r="E16" s="109"/>
      <c r="F16" s="109"/>
      <c r="G16" s="109"/>
      <c r="H16" s="109"/>
      <c r="I16" s="109"/>
      <c r="J16" s="109"/>
      <c r="K16" s="109"/>
      <c r="L16" s="109"/>
      <c r="M16" s="109"/>
      <c r="N16" s="102"/>
    </row>
    <row r="17" spans="2:14" ht="15" x14ac:dyDescent="0.2">
      <c r="B17" s="104"/>
      <c r="C17" s="108"/>
      <c r="D17" s="263"/>
      <c r="E17" s="111">
        <v>9.9999999999999992E-2</v>
      </c>
      <c r="F17" s="111">
        <v>0.19999999999999998</v>
      </c>
      <c r="G17" s="111">
        <v>0.19999999999999998</v>
      </c>
      <c r="H17" s="111">
        <v>0.19999999999999998</v>
      </c>
      <c r="I17" s="111">
        <v>0.19999999999999998</v>
      </c>
      <c r="J17" s="111">
        <v>9.9999999999999992E-2</v>
      </c>
      <c r="K17" s="263"/>
      <c r="L17" s="210"/>
      <c r="M17" s="210"/>
      <c r="N17" s="106"/>
    </row>
    <row r="18" spans="2:14" ht="15" x14ac:dyDescent="0.2">
      <c r="B18" s="99" t="s">
        <v>152</v>
      </c>
      <c r="C18" s="100" t="s">
        <v>102</v>
      </c>
      <c r="D18" s="264"/>
      <c r="E18" s="107"/>
      <c r="F18" s="107"/>
      <c r="G18" s="107"/>
      <c r="H18" s="107"/>
      <c r="I18" s="107"/>
      <c r="J18" s="107"/>
      <c r="K18" s="264"/>
      <c r="L18" s="107"/>
      <c r="M18" s="107"/>
      <c r="N18" s="102"/>
    </row>
    <row r="19" spans="2:14" ht="15" x14ac:dyDescent="0.2">
      <c r="B19" s="104"/>
      <c r="C19" s="108"/>
      <c r="D19" s="207"/>
      <c r="E19" s="265"/>
      <c r="F19" s="105">
        <v>0.2</v>
      </c>
      <c r="G19" s="105">
        <v>0.2</v>
      </c>
      <c r="H19" s="105">
        <v>0.2</v>
      </c>
      <c r="I19" s="105">
        <v>0.2</v>
      </c>
      <c r="J19" s="105">
        <v>0.1</v>
      </c>
      <c r="K19" s="105">
        <v>0.1</v>
      </c>
      <c r="L19" s="265"/>
      <c r="M19" s="265"/>
      <c r="N19" s="106"/>
    </row>
    <row r="20" spans="2:14" ht="15" x14ac:dyDescent="0.2">
      <c r="B20" s="99" t="s">
        <v>55</v>
      </c>
      <c r="C20" s="100" t="s">
        <v>103</v>
      </c>
      <c r="D20" s="107"/>
      <c r="E20" s="264"/>
      <c r="F20" s="107"/>
      <c r="G20" s="107"/>
      <c r="H20" s="107"/>
      <c r="I20" s="107"/>
      <c r="J20" s="107"/>
      <c r="K20" s="107"/>
      <c r="L20" s="264"/>
      <c r="M20" s="264"/>
      <c r="N20" s="102"/>
    </row>
    <row r="21" spans="2:14" ht="15" x14ac:dyDescent="0.2">
      <c r="B21" s="104"/>
      <c r="C21" s="108"/>
      <c r="D21" s="266"/>
      <c r="E21" s="266"/>
      <c r="F21" s="112">
        <v>0.5</v>
      </c>
      <c r="G21" s="112">
        <v>0.5</v>
      </c>
      <c r="H21" s="112">
        <v>0.1</v>
      </c>
      <c r="I21" s="112">
        <v>0.2</v>
      </c>
      <c r="J21" s="112">
        <v>1</v>
      </c>
      <c r="K21" s="112">
        <v>1</v>
      </c>
      <c r="L21" s="112">
        <v>0.2</v>
      </c>
      <c r="M21" s="266"/>
      <c r="N21" s="106"/>
    </row>
    <row r="22" spans="2:14" ht="15" x14ac:dyDescent="0.2">
      <c r="B22" s="99" t="s">
        <v>57</v>
      </c>
      <c r="C22" s="100" t="s">
        <v>106</v>
      </c>
      <c r="D22" s="267"/>
      <c r="E22" s="267"/>
      <c r="F22" s="113"/>
      <c r="G22" s="113"/>
      <c r="H22" s="113"/>
      <c r="I22" s="113"/>
      <c r="J22" s="113"/>
      <c r="K22" s="113"/>
      <c r="L22" s="113"/>
      <c r="M22" s="267"/>
      <c r="N22" s="102"/>
    </row>
    <row r="23" spans="2:14" ht="15" x14ac:dyDescent="0.2">
      <c r="B23" s="114"/>
      <c r="C23" s="115"/>
      <c r="D23" s="208"/>
      <c r="E23" s="208"/>
      <c r="F23" s="268"/>
      <c r="G23" s="116">
        <v>0.1</v>
      </c>
      <c r="H23" s="116">
        <v>0.1</v>
      </c>
      <c r="I23" s="116">
        <v>0.2</v>
      </c>
      <c r="J23" s="116">
        <v>0.2</v>
      </c>
      <c r="K23" s="116">
        <v>0.2</v>
      </c>
      <c r="L23" s="116">
        <v>0.1</v>
      </c>
      <c r="M23" s="116">
        <v>0.1</v>
      </c>
      <c r="N23" s="117"/>
    </row>
    <row r="24" spans="2:14" ht="15" x14ac:dyDescent="0.2">
      <c r="B24" s="99" t="s">
        <v>71</v>
      </c>
      <c r="C24" s="100" t="s">
        <v>109</v>
      </c>
      <c r="D24" s="101"/>
      <c r="E24" s="101"/>
      <c r="F24" s="269"/>
      <c r="G24" s="101"/>
      <c r="H24" s="101"/>
      <c r="I24" s="101"/>
      <c r="J24" s="101"/>
      <c r="K24" s="101"/>
      <c r="L24" s="101"/>
      <c r="M24" s="101"/>
      <c r="N24" s="102"/>
    </row>
    <row r="25" spans="2:14" ht="15" x14ac:dyDescent="0.2">
      <c r="B25" s="104"/>
      <c r="C25" s="98"/>
      <c r="D25" s="130"/>
      <c r="E25" s="105">
        <v>0.14999999999999997</v>
      </c>
      <c r="F25" s="105">
        <v>4.9999999999999996E-2</v>
      </c>
      <c r="G25" s="105">
        <v>9.9999999999999992E-2</v>
      </c>
      <c r="H25" s="105">
        <v>0.19999999999999998</v>
      </c>
      <c r="I25" s="105">
        <v>0.19999999999999998</v>
      </c>
      <c r="J25" s="105">
        <v>0.19999999999999998</v>
      </c>
      <c r="K25" s="105">
        <v>9.9999999999999992E-2</v>
      </c>
      <c r="L25" s="265"/>
      <c r="M25" s="207"/>
      <c r="N25" s="106"/>
    </row>
    <row r="26" spans="2:14" ht="15" x14ac:dyDescent="0.2">
      <c r="B26" s="99" t="s">
        <v>74</v>
      </c>
      <c r="C26" s="100" t="s">
        <v>111</v>
      </c>
      <c r="D26" s="132"/>
      <c r="E26" s="107"/>
      <c r="F26" s="107"/>
      <c r="G26" s="107"/>
      <c r="H26" s="107"/>
      <c r="I26" s="107"/>
      <c r="J26" s="107"/>
      <c r="K26" s="107"/>
      <c r="L26" s="264"/>
      <c r="M26" s="107"/>
      <c r="N26" s="102"/>
    </row>
    <row r="27" spans="2:14" ht="15" x14ac:dyDescent="0.2">
      <c r="B27" s="104"/>
      <c r="C27" s="108"/>
      <c r="D27" s="131"/>
      <c r="E27" s="265"/>
      <c r="F27" s="265"/>
      <c r="G27" s="105">
        <v>0.1</v>
      </c>
      <c r="H27" s="105">
        <v>0.2</v>
      </c>
      <c r="I27" s="105">
        <v>0.2</v>
      </c>
      <c r="J27" s="105">
        <v>0.2</v>
      </c>
      <c r="K27" s="105">
        <v>0.1</v>
      </c>
      <c r="L27" s="105">
        <v>0.1</v>
      </c>
      <c r="M27" s="105">
        <v>0.1</v>
      </c>
      <c r="N27" s="106"/>
    </row>
    <row r="28" spans="2:14" ht="15" x14ac:dyDescent="0.2">
      <c r="B28" s="99" t="s">
        <v>84</v>
      </c>
      <c r="C28" s="100" t="s">
        <v>221</v>
      </c>
      <c r="D28" s="133"/>
      <c r="E28" s="270"/>
      <c r="F28" s="271"/>
      <c r="G28" s="110"/>
      <c r="H28" s="110"/>
      <c r="I28" s="103"/>
      <c r="J28" s="110"/>
      <c r="K28" s="110"/>
      <c r="L28" s="110"/>
      <c r="M28" s="110"/>
      <c r="N28" s="102"/>
    </row>
    <row r="29" spans="2:14" ht="15" x14ac:dyDescent="0.2">
      <c r="B29" s="104"/>
      <c r="C29" s="108"/>
      <c r="D29" s="207"/>
      <c r="E29" s="263"/>
      <c r="F29" s="263"/>
      <c r="G29" s="111">
        <v>0.1</v>
      </c>
      <c r="H29" s="111">
        <v>0.1</v>
      </c>
      <c r="I29" s="111">
        <v>0.2</v>
      </c>
      <c r="J29" s="111">
        <v>0.2</v>
      </c>
      <c r="K29" s="111">
        <v>0.2</v>
      </c>
      <c r="L29" s="111">
        <v>0.2</v>
      </c>
      <c r="M29" s="111"/>
      <c r="N29" s="106"/>
    </row>
    <row r="30" spans="2:14" ht="15" x14ac:dyDescent="0.2">
      <c r="B30" s="99" t="s">
        <v>92</v>
      </c>
      <c r="C30" s="100" t="s">
        <v>125</v>
      </c>
      <c r="D30" s="110"/>
      <c r="E30" s="271"/>
      <c r="F30" s="271"/>
      <c r="G30" s="110"/>
      <c r="H30" s="110"/>
      <c r="I30" s="110"/>
      <c r="J30" s="110"/>
      <c r="K30" s="110"/>
      <c r="L30" s="110"/>
      <c r="M30" s="110"/>
      <c r="N30" s="102"/>
    </row>
    <row r="31" spans="2:14" ht="15" x14ac:dyDescent="0.2">
      <c r="B31" s="104"/>
      <c r="C31" s="108"/>
      <c r="D31" s="131"/>
      <c r="E31" s="131"/>
      <c r="F31" s="131"/>
      <c r="G31" s="265"/>
      <c r="H31" s="265"/>
      <c r="I31" s="105">
        <v>0.1</v>
      </c>
      <c r="J31" s="105">
        <v>0.25</v>
      </c>
      <c r="K31" s="105">
        <v>0.25</v>
      </c>
      <c r="L31" s="105">
        <v>0.25</v>
      </c>
      <c r="M31" s="105">
        <v>0.15</v>
      </c>
      <c r="N31" s="106"/>
    </row>
    <row r="32" spans="2:14" ht="15" x14ac:dyDescent="0.2">
      <c r="B32" s="99" t="s">
        <v>81</v>
      </c>
      <c r="C32" s="100" t="s">
        <v>27</v>
      </c>
      <c r="D32" s="132"/>
      <c r="E32" s="132"/>
      <c r="F32" s="132"/>
      <c r="G32" s="264"/>
      <c r="H32" s="264"/>
      <c r="I32" s="107"/>
      <c r="J32" s="107"/>
      <c r="K32" s="107"/>
      <c r="L32" s="107"/>
      <c r="M32" s="107"/>
      <c r="N32" s="102"/>
    </row>
    <row r="33" spans="2:14" ht="15" x14ac:dyDescent="0.2">
      <c r="B33" s="104"/>
      <c r="C33" s="108"/>
      <c r="D33" s="131"/>
      <c r="E33" s="265"/>
      <c r="F33" s="263"/>
      <c r="G33" s="265"/>
      <c r="H33" s="131"/>
      <c r="I33" s="265"/>
      <c r="J33" s="111">
        <v>0.25</v>
      </c>
      <c r="K33" s="105">
        <v>0.25</v>
      </c>
      <c r="L33" s="111">
        <v>0.25</v>
      </c>
      <c r="M33" s="105">
        <v>0.25</v>
      </c>
      <c r="N33" s="106"/>
    </row>
    <row r="34" spans="2:14" ht="15" x14ac:dyDescent="0.2">
      <c r="B34" s="99" t="s">
        <v>93</v>
      </c>
      <c r="C34" s="100" t="s">
        <v>26</v>
      </c>
      <c r="D34" s="132"/>
      <c r="E34" s="264"/>
      <c r="F34" s="271"/>
      <c r="G34" s="264"/>
      <c r="H34" s="132"/>
      <c r="I34" s="107"/>
      <c r="J34" s="110"/>
      <c r="K34" s="107"/>
      <c r="L34" s="110"/>
      <c r="M34" s="107"/>
      <c r="N34" s="102"/>
    </row>
    <row r="35" spans="2:14" ht="15" x14ac:dyDescent="0.2">
      <c r="B35" s="104"/>
      <c r="C35" s="108"/>
      <c r="D35" s="131"/>
      <c r="E35" s="207"/>
      <c r="F35" s="265"/>
      <c r="G35" s="265"/>
      <c r="H35" s="131"/>
      <c r="I35" s="207"/>
      <c r="J35" s="105">
        <v>0.25</v>
      </c>
      <c r="K35" s="105">
        <v>0.25</v>
      </c>
      <c r="L35" s="105">
        <v>0.25</v>
      </c>
      <c r="M35" s="105">
        <v>0.25</v>
      </c>
      <c r="N35" s="106"/>
    </row>
    <row r="36" spans="2:14" ht="15" x14ac:dyDescent="0.2">
      <c r="B36" s="99" t="s">
        <v>43</v>
      </c>
      <c r="C36" s="206" t="s">
        <v>75</v>
      </c>
      <c r="D36" s="134"/>
      <c r="E36" s="113"/>
      <c r="F36" s="267"/>
      <c r="G36" s="267"/>
      <c r="H36" s="134"/>
      <c r="I36" s="113"/>
      <c r="J36" s="113"/>
      <c r="K36" s="113"/>
      <c r="L36" s="113"/>
      <c r="M36" s="113"/>
      <c r="N36" s="102"/>
    </row>
    <row r="37" spans="2:14" ht="15" x14ac:dyDescent="0.2">
      <c r="B37" s="104"/>
      <c r="C37" s="108"/>
      <c r="D37" s="266"/>
      <c r="E37" s="263"/>
      <c r="F37" s="265"/>
      <c r="G37" s="265"/>
      <c r="H37" s="112">
        <v>0.1</v>
      </c>
      <c r="I37" s="111">
        <v>0.2</v>
      </c>
      <c r="J37" s="105">
        <v>0.2</v>
      </c>
      <c r="K37" s="105">
        <v>0.2</v>
      </c>
      <c r="L37" s="105">
        <v>0.2</v>
      </c>
      <c r="M37" s="105">
        <v>0.1</v>
      </c>
      <c r="N37" s="106"/>
    </row>
    <row r="38" spans="2:14" ht="15" x14ac:dyDescent="0.2">
      <c r="B38" s="99" t="s">
        <v>47</v>
      </c>
      <c r="C38" s="100" t="s">
        <v>262</v>
      </c>
      <c r="D38" s="267"/>
      <c r="E38" s="271"/>
      <c r="F38" s="267"/>
      <c r="G38" s="267"/>
      <c r="H38" s="113"/>
      <c r="I38" s="113"/>
      <c r="J38" s="113"/>
      <c r="K38" s="113"/>
      <c r="L38" s="113"/>
      <c r="M38" s="113"/>
      <c r="N38" s="102"/>
    </row>
    <row r="39" spans="2:14" ht="15" x14ac:dyDescent="0.2">
      <c r="B39" s="104"/>
      <c r="C39" s="108"/>
      <c r="D39" s="209"/>
      <c r="E39" s="210"/>
      <c r="F39" s="207"/>
      <c r="G39" s="265"/>
      <c r="H39" s="209"/>
      <c r="I39" s="210"/>
      <c r="J39" s="105">
        <v>0.25</v>
      </c>
      <c r="K39" s="105">
        <v>0.25</v>
      </c>
      <c r="L39" s="105">
        <v>0.25</v>
      </c>
      <c r="M39" s="105">
        <v>0.25</v>
      </c>
      <c r="N39" s="106"/>
    </row>
    <row r="40" spans="2:14" ht="15" x14ac:dyDescent="0.2">
      <c r="B40" s="99" t="s">
        <v>49</v>
      </c>
      <c r="C40" s="206" t="s">
        <v>525</v>
      </c>
      <c r="D40" s="113"/>
      <c r="E40" s="110"/>
      <c r="F40" s="113"/>
      <c r="G40" s="267"/>
      <c r="H40" s="113"/>
      <c r="I40" s="110"/>
      <c r="J40" s="113"/>
      <c r="K40" s="113"/>
      <c r="L40" s="113"/>
      <c r="M40" s="113"/>
      <c r="N40" s="102"/>
    </row>
    <row r="41" spans="2:14" ht="15" x14ac:dyDescent="0.2">
      <c r="B41" s="104"/>
      <c r="C41" s="108"/>
      <c r="D41" s="209"/>
      <c r="E41" s="210"/>
      <c r="F41" s="207"/>
      <c r="G41" s="265"/>
      <c r="H41" s="209"/>
      <c r="I41" s="105">
        <v>0.19999999999999998</v>
      </c>
      <c r="J41" s="105">
        <v>0.19999999999999998</v>
      </c>
      <c r="K41" s="105">
        <v>0.19999999999999998</v>
      </c>
      <c r="L41" s="105">
        <v>0.19999999999999998</v>
      </c>
      <c r="M41" s="105">
        <v>0.19999999999999998</v>
      </c>
      <c r="N41" s="106"/>
    </row>
    <row r="42" spans="2:14" ht="15" x14ac:dyDescent="0.2">
      <c r="B42" s="99" t="s">
        <v>51</v>
      </c>
      <c r="C42" s="100" t="s">
        <v>508</v>
      </c>
      <c r="D42" s="113"/>
      <c r="E42" s="110"/>
      <c r="F42" s="113"/>
      <c r="G42" s="267"/>
      <c r="H42" s="113"/>
      <c r="I42" s="113"/>
      <c r="J42" s="113"/>
      <c r="K42" s="113"/>
      <c r="L42" s="113"/>
      <c r="M42" s="113"/>
      <c r="N42" s="102"/>
    </row>
    <row r="43" spans="2:14" ht="15" x14ac:dyDescent="0.2">
      <c r="B43" s="104"/>
      <c r="C43" s="108"/>
      <c r="D43" s="209"/>
      <c r="E43" s="263"/>
      <c r="F43" s="105">
        <v>0.1</v>
      </c>
      <c r="G43" s="105">
        <v>0.1</v>
      </c>
      <c r="H43" s="105">
        <v>0.1</v>
      </c>
      <c r="I43" s="111">
        <v>0.2</v>
      </c>
      <c r="J43" s="105">
        <v>0.2</v>
      </c>
      <c r="K43" s="105">
        <v>0.1</v>
      </c>
      <c r="L43" s="105">
        <v>0.1</v>
      </c>
      <c r="M43" s="105">
        <v>0.1</v>
      </c>
      <c r="N43" s="106"/>
    </row>
    <row r="44" spans="2:14" ht="15" x14ac:dyDescent="0.2">
      <c r="B44" s="99" t="s">
        <v>19</v>
      </c>
      <c r="C44" s="100" t="s">
        <v>518</v>
      </c>
      <c r="D44" s="113"/>
      <c r="E44" s="271"/>
      <c r="F44" s="113"/>
      <c r="G44" s="113"/>
      <c r="H44" s="113"/>
      <c r="I44" s="110"/>
      <c r="J44" s="113"/>
      <c r="K44" s="113"/>
      <c r="L44" s="113"/>
      <c r="M44" s="113"/>
      <c r="N44" s="102"/>
    </row>
    <row r="45" spans="2:14" ht="15" x14ac:dyDescent="0.2">
      <c r="B45" s="104"/>
      <c r="C45" s="108"/>
      <c r="D45" s="105">
        <v>0.1</v>
      </c>
      <c r="E45" s="105">
        <v>0.1</v>
      </c>
      <c r="F45" s="105">
        <v>0.1</v>
      </c>
      <c r="G45" s="105">
        <v>0.1</v>
      </c>
      <c r="H45" s="105">
        <v>0.1</v>
      </c>
      <c r="I45" s="111">
        <v>0.1</v>
      </c>
      <c r="J45" s="105">
        <v>0.2</v>
      </c>
      <c r="K45" s="105">
        <v>0.1</v>
      </c>
      <c r="L45" s="105">
        <v>0.1</v>
      </c>
      <c r="M45" s="265"/>
      <c r="N45" s="106"/>
    </row>
    <row r="46" spans="2:14" ht="15" x14ac:dyDescent="0.2">
      <c r="B46" s="99" t="s">
        <v>299</v>
      </c>
      <c r="C46" s="100" t="s">
        <v>476</v>
      </c>
      <c r="D46" s="113"/>
      <c r="E46" s="113"/>
      <c r="F46" s="113"/>
      <c r="G46" s="113"/>
      <c r="H46" s="113"/>
      <c r="I46" s="110"/>
      <c r="J46" s="113"/>
      <c r="K46" s="113"/>
      <c r="L46" s="113"/>
      <c r="M46" s="267"/>
      <c r="N46" s="102"/>
    </row>
    <row r="47" spans="2:14" ht="15" x14ac:dyDescent="0.2">
      <c r="B47" s="104"/>
      <c r="C47" s="108"/>
      <c r="D47" s="105">
        <v>9.9999999999999992E-2</v>
      </c>
      <c r="E47" s="105">
        <v>9.9999999999999992E-2</v>
      </c>
      <c r="F47" s="105">
        <v>9.9999999999999992E-2</v>
      </c>
      <c r="G47" s="105">
        <v>9.9999999999999992E-2</v>
      </c>
      <c r="H47" s="105">
        <v>9.9999999999999992E-2</v>
      </c>
      <c r="I47" s="111">
        <v>9.9999999999999992E-2</v>
      </c>
      <c r="J47" s="105">
        <v>0.19999999999999998</v>
      </c>
      <c r="K47" s="105">
        <v>9.9999999999999992E-2</v>
      </c>
      <c r="L47" s="105">
        <v>9.9999999999999992E-2</v>
      </c>
      <c r="M47" s="265"/>
      <c r="N47" s="106"/>
    </row>
    <row r="48" spans="2:14" ht="15" x14ac:dyDescent="0.2">
      <c r="B48" s="99" t="s">
        <v>349</v>
      </c>
      <c r="C48" s="100" t="s">
        <v>477</v>
      </c>
      <c r="D48" s="113"/>
      <c r="E48" s="113"/>
      <c r="F48" s="113"/>
      <c r="G48" s="113"/>
      <c r="H48" s="113"/>
      <c r="I48" s="110"/>
      <c r="J48" s="113"/>
      <c r="K48" s="113"/>
      <c r="L48" s="113"/>
      <c r="M48" s="267"/>
      <c r="N48" s="102"/>
    </row>
    <row r="49" spans="2:14" ht="15.75" thickBot="1" x14ac:dyDescent="0.25">
      <c r="B49" s="118"/>
      <c r="C49" s="119"/>
      <c r="D49" s="120"/>
      <c r="E49" s="119"/>
      <c r="F49" s="119"/>
      <c r="G49" s="119"/>
      <c r="H49" s="120"/>
      <c r="I49" s="119"/>
      <c r="J49" s="119"/>
      <c r="K49" s="119"/>
      <c r="L49" s="119"/>
      <c r="M49" s="119"/>
      <c r="N49" s="103"/>
    </row>
    <row r="50" spans="2:14" ht="15.75" thickBot="1" x14ac:dyDescent="0.25">
      <c r="B50" s="121" t="s">
        <v>430</v>
      </c>
      <c r="C50" s="122" t="s">
        <v>168</v>
      </c>
      <c r="D50" s="123"/>
      <c r="E50" s="123"/>
      <c r="F50" s="123"/>
      <c r="G50" s="123"/>
      <c r="H50" s="123"/>
      <c r="I50" s="123"/>
      <c r="J50" s="123"/>
      <c r="K50" s="123"/>
      <c r="L50" s="123"/>
      <c r="M50" s="123"/>
      <c r="N50" s="124"/>
    </row>
    <row r="51" spans="2:14" ht="15.75" thickBot="1" x14ac:dyDescent="0.25">
      <c r="B51" s="121" t="s">
        <v>690</v>
      </c>
      <c r="C51" s="122" t="s">
        <v>168</v>
      </c>
      <c r="D51" s="123"/>
      <c r="E51" s="123"/>
      <c r="F51" s="123"/>
      <c r="G51" s="123"/>
      <c r="H51" s="123"/>
      <c r="I51" s="123"/>
      <c r="J51" s="123"/>
      <c r="K51" s="123"/>
      <c r="L51" s="123"/>
      <c r="M51" s="123"/>
      <c r="N51" s="275"/>
    </row>
    <row r="52" spans="2:14" ht="15.75" thickBot="1" x14ac:dyDescent="0.25">
      <c r="B52" s="121" t="s">
        <v>431</v>
      </c>
      <c r="C52" s="122" t="s">
        <v>168</v>
      </c>
      <c r="D52" s="123"/>
      <c r="E52" s="123"/>
      <c r="F52" s="123"/>
      <c r="G52" s="123"/>
      <c r="H52" s="123"/>
      <c r="I52" s="123"/>
      <c r="J52" s="123"/>
      <c r="K52" s="123"/>
      <c r="L52" s="123"/>
      <c r="M52" s="123"/>
      <c r="N52" s="275"/>
    </row>
    <row r="53" spans="2:14" ht="15.75" thickBot="1" x14ac:dyDescent="0.25">
      <c r="B53" s="121"/>
      <c r="C53" s="122" t="s">
        <v>169</v>
      </c>
      <c r="D53" s="174"/>
      <c r="E53" s="174"/>
      <c r="F53" s="174"/>
      <c r="G53" s="174"/>
      <c r="H53" s="174"/>
      <c r="I53" s="174"/>
      <c r="J53" s="174"/>
      <c r="K53" s="174"/>
      <c r="L53" s="174"/>
      <c r="M53" s="174"/>
      <c r="N53" s="272"/>
    </row>
    <row r="54" spans="2:14" ht="16.5" thickBot="1" x14ac:dyDescent="0.25">
      <c r="B54" s="125"/>
      <c r="C54" s="126" t="s">
        <v>170</v>
      </c>
      <c r="D54" s="123"/>
      <c r="E54" s="123"/>
      <c r="F54" s="123"/>
      <c r="G54" s="123"/>
      <c r="H54" s="123"/>
      <c r="I54" s="123"/>
      <c r="J54" s="123"/>
      <c r="K54" s="123"/>
      <c r="L54" s="123"/>
      <c r="M54" s="123"/>
      <c r="N54" s="127"/>
    </row>
    <row r="55" spans="2:14" x14ac:dyDescent="0.2">
      <c r="B55" s="79"/>
      <c r="D55" s="128"/>
      <c r="H55" s="128"/>
    </row>
    <row r="56" spans="2:14" x14ac:dyDescent="0.2">
      <c r="K56" s="389"/>
      <c r="N56" s="129"/>
    </row>
    <row r="58" spans="2:14" x14ac:dyDescent="0.2">
      <c r="M58" s="129"/>
    </row>
  </sheetData>
  <mergeCells count="2">
    <mergeCell ref="B6:N6"/>
    <mergeCell ref="B2:N5"/>
  </mergeCells>
  <printOptions horizontalCentered="1"/>
  <pageMargins left="0.51181102362204722" right="0.51181102362204722" top="0.78740157480314965" bottom="0.78740157480314965" header="0.31496062992125984" footer="0.31496062992125984"/>
  <pageSetup paperSize="9"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5</vt:i4>
      </vt:variant>
    </vt:vector>
  </HeadingPairs>
  <TitlesOfParts>
    <vt:vector size="8" baseType="lpstr">
      <vt:lpstr>II.I</vt:lpstr>
      <vt:lpstr>II.II</vt:lpstr>
      <vt:lpstr>II.III</vt:lpstr>
      <vt:lpstr>II.I!Area_de_impressao</vt:lpstr>
      <vt:lpstr>II.II!Area_de_impressao</vt:lpstr>
      <vt:lpstr>II.III!Area_de_impressao</vt:lpstr>
      <vt:lpstr>II.I!Titulos_de_impressao</vt:lpstr>
      <vt:lpstr>II.II!Titulos_de_impressao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AMERICAN</dc:creator>
  <cp:lastModifiedBy>Caio Corrêa Canellas</cp:lastModifiedBy>
  <cp:lastPrinted>2022-04-13T19:32:56Z</cp:lastPrinted>
  <dcterms:created xsi:type="dcterms:W3CDTF">2001-02-21T14:42:11Z</dcterms:created>
  <dcterms:modified xsi:type="dcterms:W3CDTF">2022-04-13T19:57:10Z</dcterms:modified>
</cp:coreProperties>
</file>