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TOMADA DE PREÇOS\TP 011-2022 - PROCESSO 7513-2021 - Rua dos Ipês\"/>
    </mc:Choice>
  </mc:AlternateContent>
  <xr:revisionPtr revIDLastSave="0" documentId="13_ncr:1_{E85015EF-7F31-4E43-BD7E-E90ACD4C64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 ORÇAMENTÁRIA" sheetId="16" r:id="rId1"/>
    <sheet name="CRONOGRAMA F.F." sheetId="12" r:id="rId2"/>
    <sheet name="COMPOSIÇÃO DE BDI" sheetId="20" r:id="rId3"/>
  </sheets>
  <externalReferences>
    <externalReference r:id="rId4"/>
    <externalReference r:id="rId5"/>
    <externalReference r:id="rId6"/>
    <externalReference r:id="rId7"/>
  </externalReferences>
  <definedNames>
    <definedName name="\0" localSheetId="2">'[1]#REF'!#REF!</definedName>
    <definedName name="\0" localSheetId="1">'[2]#REF'!#REF!</definedName>
    <definedName name="\0" localSheetId="0">'[2]#REF'!#REF!</definedName>
    <definedName name="\0">'[2]#REF'!#REF!</definedName>
    <definedName name="\a" localSheetId="2">'[1]#REF'!#REF!</definedName>
    <definedName name="\a" localSheetId="1">'[2]#REF'!#REF!</definedName>
    <definedName name="\a" localSheetId="0">'[2]#REF'!#REF!</definedName>
    <definedName name="\a">'[2]#REF'!#REF!</definedName>
    <definedName name="____est1">'[1]#REF'!#REF!</definedName>
    <definedName name="___est1" localSheetId="0">'[2]#REF'!#REF!</definedName>
    <definedName name="___est1">'[2]#REF'!#REF!</definedName>
    <definedName name="__est1" localSheetId="2">'[1]#REF'!#REF!</definedName>
    <definedName name="_est1" localSheetId="1">'[2]#REF'!#REF!</definedName>
    <definedName name="_est1" localSheetId="0">'[2]#REF'!#REF!</definedName>
    <definedName name="_est1">'[2]#REF'!#REF!</definedName>
    <definedName name="_xlnm.Print_Area" localSheetId="2">'COMPOSIÇÃO DE BDI'!$A$1:$H$46</definedName>
    <definedName name="_xlnm.Print_Area" localSheetId="1">'CRONOGRAMA F.F.'!$A$1:$K$32</definedName>
    <definedName name="_xlnm.Print_Area" localSheetId="0">'PLANILHA ORÇAMENTÁRIA'!$A$1:$I$69</definedName>
    <definedName name="_xlnm.Database" localSheetId="2">'[1]#REF'!$A$2:$C$9469</definedName>
    <definedName name="_xlnm.Database" localSheetId="1">#REF!</definedName>
    <definedName name="_xlnm.Database" localSheetId="0">#REF!</definedName>
    <definedName name="_xlnm.Database">#REF!</definedName>
    <definedName name="C_" localSheetId="2">'[1]#REF'!#REF!</definedName>
    <definedName name="C_" localSheetId="1">'[2]#REF'!#REF!</definedName>
    <definedName name="C_" localSheetId="0">'[2]#REF'!#REF!</definedName>
    <definedName name="C_">'[2]#REF'!#REF!</definedName>
    <definedName name="CORRELAÇÃO" localSheetId="2">#REF!</definedName>
    <definedName name="CORRELAÇÃO" localSheetId="0">#REF!</definedName>
    <definedName name="CORRELAÇÃO">#REF!</definedName>
    <definedName name="DATAEMISSAO">#REF!</definedName>
    <definedName name="DATART">#REF!</definedName>
    <definedName name="EMPRESAS">OFFSET([3]Cotações!$B$25,0,0):OFFSET([3]Cotações!$H$29,-1,0)</definedName>
    <definedName name="Import.CR">[4]Dados!$G$8</definedName>
    <definedName name="Import.Município">[4]Dados!$G$7</definedName>
    <definedName name="Import.Proponente">[4]Dados!$G$6</definedName>
    <definedName name="INDICES">[3]Cotações!$B$22:OFFSET([3]Cotações!$I$24,-1,0)</definedName>
    <definedName name="Já_apresentado__a_licitar">#REF!</definedName>
    <definedName name="LOCALIDADE">#REF!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RelatoriosFontes">OFFSET([3]Relatórios!$A$5,1,0,NRELATORIOS)</definedName>
    <definedName name="SENHAGT" hidden="1">"PM2CAIXA"</definedName>
    <definedName name="_xlnm.Print_Titles" localSheetId="2">'COMPOSIÇÃO DE BDI'!$1:$1</definedName>
    <definedName name="_xlnm.Print_Titles" localSheetId="0">'PLANILHA ORÇAMENTÁRIA'!$1:$14</definedName>
    <definedName name="TOTAL1" localSheetId="2">'[1]#REF'!$H$96</definedName>
    <definedName name="TOTAL1">'[2]#REF'!$H$96</definedName>
    <definedName name="TOTAL10" localSheetId="2">'[1]#REF'!#REF!</definedName>
    <definedName name="TOTAL10" localSheetId="1">'[2]#REF'!#REF!</definedName>
    <definedName name="TOTAL10" localSheetId="0">'[2]#REF'!#REF!</definedName>
    <definedName name="TOTAL10">'[2]#REF'!#REF!</definedName>
    <definedName name="TOTAL11" localSheetId="2">'[1]#REF'!#REF!</definedName>
    <definedName name="TOTAL11" localSheetId="1">'[2]#REF'!#REF!</definedName>
    <definedName name="TOTAL11" localSheetId="0">'[2]#REF'!#REF!</definedName>
    <definedName name="TOTAL11">'[2]#REF'!#REF!</definedName>
    <definedName name="TOTAL12" localSheetId="2">'[1]#REF'!#REF!</definedName>
    <definedName name="TOTAL12" localSheetId="1">'[2]#REF'!#REF!</definedName>
    <definedName name="TOTAL12" localSheetId="0">'[2]#REF'!#REF!</definedName>
    <definedName name="TOTAL12">'[2]#REF'!#REF!</definedName>
    <definedName name="TOTAL13" localSheetId="2">'[1]#REF'!#REF!</definedName>
    <definedName name="TOTAL13" localSheetId="1">'[2]#REF'!#REF!</definedName>
    <definedName name="TOTAL13" localSheetId="0">'[2]#REF'!#REF!</definedName>
    <definedName name="TOTAL13">'[2]#REF'!#REF!</definedName>
    <definedName name="TOTAL14" localSheetId="2">'[1]#REF'!#REF!</definedName>
    <definedName name="TOTAL14" localSheetId="1">'[2]#REF'!#REF!</definedName>
    <definedName name="TOTAL14" localSheetId="0">'[2]#REF'!#REF!</definedName>
    <definedName name="TOTAL14">'[2]#REF'!#REF!</definedName>
    <definedName name="TOTAL15" localSheetId="2">'[1]#REF'!#REF!</definedName>
    <definedName name="TOTAL15" localSheetId="1">'[2]#REF'!#REF!</definedName>
    <definedName name="TOTAL15" localSheetId="0">'[2]#REF'!#REF!</definedName>
    <definedName name="TOTAL15">'[2]#REF'!#REF!</definedName>
    <definedName name="TOTAL16" localSheetId="2">'[1]#REF'!#REF!</definedName>
    <definedName name="TOTAL16" localSheetId="1">'[2]#REF'!#REF!</definedName>
    <definedName name="TOTAL16" localSheetId="0">'[2]#REF'!#REF!</definedName>
    <definedName name="TOTAL16">'[2]#REF'!#REF!</definedName>
    <definedName name="TOTAL17" localSheetId="2">'[1]#REF'!#REF!</definedName>
    <definedName name="TOTAL17" localSheetId="1">'[2]#REF'!#REF!</definedName>
    <definedName name="TOTAL17" localSheetId="0">'[2]#REF'!#REF!</definedName>
    <definedName name="TOTAL17">'[2]#REF'!#REF!</definedName>
    <definedName name="TOTAL18" localSheetId="2">'[1]#REF'!#REF!</definedName>
    <definedName name="TOTAL18" localSheetId="1">'[2]#REF'!#REF!</definedName>
    <definedName name="TOTAL18" localSheetId="0">'[2]#REF'!#REF!</definedName>
    <definedName name="TOTAL18">'[2]#REF'!#REF!</definedName>
    <definedName name="TOTAL19" localSheetId="2">'[1]#REF'!#REF!</definedName>
    <definedName name="TOTAL19" localSheetId="1">'[2]#REF'!#REF!</definedName>
    <definedName name="TOTAL19" localSheetId="0">'[2]#REF'!#REF!</definedName>
    <definedName name="TOTAL19">'[2]#REF'!#REF!</definedName>
    <definedName name="TOTAL1A" localSheetId="2">'[1]#REF'!$H$21</definedName>
    <definedName name="TOTAL1A">'[2]#REF'!$H$21</definedName>
    <definedName name="TOTAL1C" localSheetId="2">'[1]#REF'!$H$58</definedName>
    <definedName name="TOTAL1C">'[2]#REF'!$H$58</definedName>
    <definedName name="TOTAL2" localSheetId="2">'[1]#REF'!$K$96</definedName>
    <definedName name="TOTAL2">'[2]#REF'!$K$96</definedName>
    <definedName name="TOTAL2A" localSheetId="2">'[1]#REF'!$K$21</definedName>
    <definedName name="TOTAL2A">'[2]#REF'!$K$21</definedName>
    <definedName name="TOTAL3" localSheetId="2">'[1]#REF'!$O$96</definedName>
    <definedName name="TOTAL3">'[2]#REF'!$O$96</definedName>
    <definedName name="TOTAL3A" localSheetId="2">'[1]#REF'!$O$21</definedName>
    <definedName name="TOTAL3A">'[2]#REF'!$O$21</definedName>
    <definedName name="TOTAL4" localSheetId="2">'[1]#REF'!$U$96</definedName>
    <definedName name="TOTAL4">'[2]#REF'!$U$96</definedName>
    <definedName name="TOTAL4A" localSheetId="2">'[1]#REF'!$U$21</definedName>
    <definedName name="TOTAL4A">'[2]#REF'!$U$21</definedName>
    <definedName name="TOTAL5" localSheetId="2">'[1]#REF'!$Y$96</definedName>
    <definedName name="TOTAL5">'[2]#REF'!$Y$96</definedName>
    <definedName name="TOTAL5A" localSheetId="2">'[1]#REF'!$Y$21</definedName>
    <definedName name="TOTAL5A">'[2]#REF'!$Y$21</definedName>
    <definedName name="TOTAL6" localSheetId="2">'[1]#REF'!#REF!</definedName>
    <definedName name="TOTAL6" localSheetId="1">'[2]#REF'!#REF!</definedName>
    <definedName name="TOTAL6" localSheetId="0">'[2]#REF'!#REF!</definedName>
    <definedName name="TOTAL6">'[2]#REF'!#REF!</definedName>
    <definedName name="TOTAL6A" localSheetId="2">'[1]#REF'!#REF!</definedName>
    <definedName name="TOTAL6A" localSheetId="1">'[2]#REF'!#REF!</definedName>
    <definedName name="TOTAL6A" localSheetId="0">'[2]#REF'!#REF!</definedName>
    <definedName name="TOTAL6A">'[2]#REF'!#REF!</definedName>
    <definedName name="TOTAL7" localSheetId="2">'[1]#REF'!#REF!</definedName>
    <definedName name="TOTAL7" localSheetId="1">'[2]#REF'!#REF!</definedName>
    <definedName name="TOTAL7" localSheetId="0">'[2]#REF'!#REF!</definedName>
    <definedName name="TOTAL7">'[2]#REF'!#REF!</definedName>
    <definedName name="TOTAL7A" localSheetId="2">'[1]#REF'!#REF!</definedName>
    <definedName name="TOTAL7A" localSheetId="1">'[2]#REF'!#REF!</definedName>
    <definedName name="TOTAL7A" localSheetId="0">'[2]#REF'!#REF!</definedName>
    <definedName name="TOTAL7A">'[2]#REF'!#REF!</definedName>
    <definedName name="TOTAL7B" localSheetId="2">'[1]#REF'!#REF!</definedName>
    <definedName name="TOTAL7B" localSheetId="1">'[2]#REF'!#REF!</definedName>
    <definedName name="TOTAL7B" localSheetId="0">'[2]#REF'!#REF!</definedName>
    <definedName name="TOTAL7B">'[2]#REF'!#REF!</definedName>
    <definedName name="TOTAL7C" localSheetId="2">'[1]#REF'!#REF!</definedName>
    <definedName name="TOTAL7C" localSheetId="1">'[2]#REF'!#REF!</definedName>
    <definedName name="TOTAL7C" localSheetId="0">'[2]#REF'!#REF!</definedName>
    <definedName name="TOTAL7C">'[2]#REF'!#REF!</definedName>
    <definedName name="TOTAL7D" localSheetId="2">'[1]#REF'!#REF!</definedName>
    <definedName name="TOTAL7D" localSheetId="1">'[2]#REF'!#REF!</definedName>
    <definedName name="TOTAL7D" localSheetId="0">'[2]#REF'!#REF!</definedName>
    <definedName name="TOTAL7D">'[2]#REF'!#REF!</definedName>
    <definedName name="TOTAL7E" localSheetId="2">'[1]#REF'!#REF!</definedName>
    <definedName name="TOTAL7E" localSheetId="1">'[2]#REF'!#REF!</definedName>
    <definedName name="TOTAL7E" localSheetId="0">'[2]#REF'!#REF!</definedName>
    <definedName name="TOTAL7E">'[2]#REF'!#REF!</definedName>
    <definedName name="TOTAL7F" localSheetId="2">'[1]#REF'!#REF!</definedName>
    <definedName name="TOTAL7F" localSheetId="1">'[2]#REF'!#REF!</definedName>
    <definedName name="TOTAL7F" localSheetId="0">'[2]#REF'!#REF!</definedName>
    <definedName name="TOTAL7F">'[2]#REF'!#REF!</definedName>
    <definedName name="TOTAL7G" localSheetId="2">'[1]#REF'!#REF!</definedName>
    <definedName name="TOTAL7G" localSheetId="1">'[2]#REF'!#REF!</definedName>
    <definedName name="TOTAL7G" localSheetId="0">'[2]#REF'!#REF!</definedName>
    <definedName name="TOTAL7G">'[2]#REF'!#REF!</definedName>
    <definedName name="TOTAL7H" localSheetId="2">'[1]#REF'!#REF!</definedName>
    <definedName name="TOTAL7H" localSheetId="1">'[2]#REF'!#REF!</definedName>
    <definedName name="TOTAL7H" localSheetId="0">'[2]#REF'!#REF!</definedName>
    <definedName name="TOTAL7H">'[2]#REF'!#REF!</definedName>
    <definedName name="TOTAL7I" localSheetId="2">'[1]#REF'!#REF!</definedName>
    <definedName name="TOTAL7I" localSheetId="1">'[2]#REF'!#REF!</definedName>
    <definedName name="TOTAL7I" localSheetId="0">'[2]#REF'!#REF!</definedName>
    <definedName name="TOTAL7I">'[2]#REF'!#REF!</definedName>
    <definedName name="TOTAL7J" localSheetId="2">'[1]#REF'!#REF!</definedName>
    <definedName name="TOTAL7J" localSheetId="1">'[2]#REF'!#REF!</definedName>
    <definedName name="TOTAL7J" localSheetId="0">'[2]#REF'!#REF!</definedName>
    <definedName name="TOTAL7J">'[2]#REF'!#REF!</definedName>
    <definedName name="TOTAL7K" localSheetId="2">'[1]#REF'!#REF!</definedName>
    <definedName name="TOTAL7K" localSheetId="1">'[2]#REF'!#REF!</definedName>
    <definedName name="TOTAL7K" localSheetId="0">'[2]#REF'!#REF!</definedName>
    <definedName name="TOTAL7K">'[2]#REF'!#REF!</definedName>
    <definedName name="TOTAL7L" localSheetId="2">'[1]#REF'!#REF!</definedName>
    <definedName name="TOTAL7L" localSheetId="1">'[2]#REF'!#REF!</definedName>
    <definedName name="TOTAL7L" localSheetId="0">'[2]#REF'!#REF!</definedName>
    <definedName name="TOTAL7L">'[2]#REF'!#REF!</definedName>
    <definedName name="TOTAL7O" localSheetId="2">'[1]#REF'!#REF!</definedName>
    <definedName name="TOTAL7O" localSheetId="1">'[2]#REF'!#REF!</definedName>
    <definedName name="TOTAL7O" localSheetId="0">'[2]#REF'!#REF!</definedName>
    <definedName name="TOTAL7O">'[2]#REF'!#REF!</definedName>
    <definedName name="TOTAL7P" localSheetId="2">'[1]#REF'!#REF!</definedName>
    <definedName name="TOTAL7P" localSheetId="1">'[2]#REF'!#REF!</definedName>
    <definedName name="TOTAL7P" localSheetId="0">'[2]#REF'!#REF!</definedName>
    <definedName name="TOTAL7P">'[2]#REF'!#REF!</definedName>
    <definedName name="TOTAL7Q" localSheetId="2">'[1]#REF'!#REF!</definedName>
    <definedName name="TOTAL7Q" localSheetId="1">'[2]#REF'!#REF!</definedName>
    <definedName name="TOTAL7Q" localSheetId="0">'[2]#REF'!#REF!</definedName>
    <definedName name="TOTAL7Q">'[2]#REF'!#REF!</definedName>
    <definedName name="TOTAL7R" localSheetId="2">'[1]#REF'!#REF!</definedName>
    <definedName name="TOTAL7R" localSheetId="1">'[2]#REF'!#REF!</definedName>
    <definedName name="TOTAL7R" localSheetId="0">'[2]#REF'!#REF!</definedName>
    <definedName name="TOTAL7R">'[2]#REF'!#REF!</definedName>
    <definedName name="TOTAL8" localSheetId="2">'[1]#REF'!#REF!</definedName>
    <definedName name="TOTAL8" localSheetId="1">'[2]#REF'!#REF!</definedName>
    <definedName name="TOTAL8" localSheetId="0">'[2]#REF'!#REF!</definedName>
    <definedName name="TOTAL8">'[2]#REF'!#REF!</definedName>
    <definedName name="TOTAL8A" localSheetId="2">'[1]#REF'!#REF!</definedName>
    <definedName name="TOTAL8A" localSheetId="1">'[2]#REF'!#REF!</definedName>
    <definedName name="TOTAL8A" localSheetId="0">'[2]#REF'!#REF!</definedName>
    <definedName name="TOTAL8A">'[2]#REF'!#REF!</definedName>
    <definedName name="TOTAL8B" localSheetId="2">'[1]#REF'!#REF!</definedName>
    <definedName name="TOTAL8B" localSheetId="1">'[2]#REF'!#REF!</definedName>
    <definedName name="TOTAL8B" localSheetId="0">'[2]#REF'!#REF!</definedName>
    <definedName name="TOTAL8B">'[2]#REF'!#REF!</definedName>
    <definedName name="TOTAL8C" localSheetId="2">'[1]#REF'!#REF!</definedName>
    <definedName name="TOTAL8C" localSheetId="1">'[2]#REF'!#REF!</definedName>
    <definedName name="TOTAL8C" localSheetId="0">'[2]#REF'!#REF!</definedName>
    <definedName name="TOTAL8C">'[2]#REF'!#REF!</definedName>
    <definedName name="TOTAL8D" localSheetId="2">'[1]#REF'!#REF!</definedName>
    <definedName name="TOTAL8D" localSheetId="1">'[2]#REF'!#REF!</definedName>
    <definedName name="TOTAL8D" localSheetId="0">'[2]#REF'!#REF!</definedName>
    <definedName name="TOTAL8D">'[2]#REF'!#REF!</definedName>
    <definedName name="TOTAL8E" localSheetId="2">'[1]#REF'!#REF!</definedName>
    <definedName name="TOTAL8E" localSheetId="1">'[2]#REF'!#REF!</definedName>
    <definedName name="TOTAL8E" localSheetId="0">'[2]#REF'!#REF!</definedName>
    <definedName name="TOTAL8E">'[2]#REF'!#REF!</definedName>
    <definedName name="TOTAL8F" localSheetId="2">'[1]#REF'!#REF!</definedName>
    <definedName name="TOTAL8F" localSheetId="1">'[2]#REF'!#REF!</definedName>
    <definedName name="TOTAL8F" localSheetId="0">'[2]#REF'!#REF!</definedName>
    <definedName name="TOTAL8F">'[2]#REF'!#REF!</definedName>
    <definedName name="TOTAL8G" localSheetId="2">'[1]#REF'!#REF!</definedName>
    <definedName name="TOTAL8G" localSheetId="1">'[2]#REF'!#REF!</definedName>
    <definedName name="TOTAL8G" localSheetId="0">'[2]#REF'!#REF!</definedName>
    <definedName name="TOTAL8G">'[2]#REF'!#REF!</definedName>
    <definedName name="TOTAL8H" localSheetId="2">'[1]#REF'!#REF!</definedName>
    <definedName name="TOTAL8H" localSheetId="1">'[2]#REF'!#REF!</definedName>
    <definedName name="TOTAL8H" localSheetId="0">'[2]#REF'!#REF!</definedName>
    <definedName name="TOTAL8H">'[2]#REF'!#REF!</definedName>
    <definedName name="TOTAL8I" localSheetId="2">'[1]#REF'!#REF!</definedName>
    <definedName name="TOTAL8I" localSheetId="1">'[2]#REF'!#REF!</definedName>
    <definedName name="TOTAL8I" localSheetId="0">'[2]#REF'!#REF!</definedName>
    <definedName name="TOTAL8I">'[2]#REF'!#REF!</definedName>
    <definedName name="TOTAL8J" localSheetId="2">'[1]#REF'!#REF!</definedName>
    <definedName name="TOTAL8J" localSheetId="1">'[2]#REF'!#REF!</definedName>
    <definedName name="TOTAL8J" localSheetId="0">'[2]#REF'!#REF!</definedName>
    <definedName name="TOTAL8J">'[2]#REF'!#REF!</definedName>
    <definedName name="TOTAL8K" localSheetId="2">'[1]#REF'!#REF!</definedName>
    <definedName name="TOTAL8K" localSheetId="1">'[2]#REF'!#REF!</definedName>
    <definedName name="TOTAL8K" localSheetId="0">'[2]#REF'!#REF!</definedName>
    <definedName name="TOTAL8K">'[2]#REF'!#REF!</definedName>
    <definedName name="TOTAL8L" localSheetId="2">'[1]#REF'!#REF!</definedName>
    <definedName name="TOTAL8L" localSheetId="1">'[2]#REF'!#REF!</definedName>
    <definedName name="TOTAL8L" localSheetId="0">'[2]#REF'!#REF!</definedName>
    <definedName name="TOTAL8L">'[2]#REF'!#REF!</definedName>
    <definedName name="TOTAL8O" localSheetId="2">'[1]#REF'!#REF!</definedName>
    <definedName name="TOTAL8O" localSheetId="1">'[2]#REF'!#REF!</definedName>
    <definedName name="TOTAL8O" localSheetId="0">'[2]#REF'!#REF!</definedName>
    <definedName name="TOTAL8O">'[2]#REF'!#REF!</definedName>
    <definedName name="TOTAL8P" localSheetId="2">'[1]#REF'!#REF!</definedName>
    <definedName name="TOTAL8P" localSheetId="1">'[2]#REF'!#REF!</definedName>
    <definedName name="TOTAL8P" localSheetId="0">'[2]#REF'!#REF!</definedName>
    <definedName name="TOTAL8P">'[2]#REF'!#REF!</definedName>
    <definedName name="TOTAL8Q" localSheetId="2">'[1]#REF'!#REF!</definedName>
    <definedName name="TOTAL8Q" localSheetId="1">'[2]#REF'!#REF!</definedName>
    <definedName name="TOTAL8Q" localSheetId="0">'[2]#REF'!#REF!</definedName>
    <definedName name="TOTAL8Q">'[2]#REF'!#REF!</definedName>
    <definedName name="TOTAL8R" localSheetId="2">'[1]#REF'!#REF!</definedName>
    <definedName name="TOTAL8R" localSheetId="1">'[2]#REF'!#REF!</definedName>
    <definedName name="TOTAL8R" localSheetId="0">'[2]#REF'!#REF!</definedName>
    <definedName name="TOTAL8R">'[2]#REF'!#REF!</definedName>
    <definedName name="TOTAL9" localSheetId="2">'[1]#REF'!#REF!</definedName>
    <definedName name="TOTAL9" localSheetId="1">'[2]#REF'!#REF!</definedName>
    <definedName name="TOTAL9" localSheetId="0">'[2]#REF'!#REF!</definedName>
    <definedName name="TOTAL9">'[2]#REF'!#REF!</definedName>
    <definedName name="TOTALA" localSheetId="2">'[1]PLANILHA ATUALIZADA'!#REF!</definedName>
    <definedName name="TOTALA" localSheetId="1">'[2]PLANILHA ATUALIZADA'!#REF!</definedName>
    <definedName name="TOTALA" localSheetId="0">'[2]PLANILHA ATUALIZADA'!#REF!</definedName>
    <definedName name="TOTALA">'[2]PLANILHA ATUALIZADA'!#REF!</definedName>
    <definedName name="TOTALB" localSheetId="2">'[1]PLANILHA ATUALIZADA'!#REF!</definedName>
    <definedName name="TOTALB" localSheetId="1">'[2]PLANILHA ATUALIZADA'!#REF!</definedName>
    <definedName name="TOTALB" localSheetId="0">'[2]PLANILHA ATUALIZADA'!#REF!</definedName>
    <definedName name="TOTALB">'[2]PLANILHA ATUALIZADA'!#REF!</definedName>
    <definedName name="TOTALC" localSheetId="2">'[1]PLANILHA ATUALIZADA'!#REF!</definedName>
    <definedName name="TOTALC" localSheetId="1">'[2]PLANILHA ATUALIZADA'!#REF!</definedName>
    <definedName name="TOTALC" localSheetId="0">'[2]PLANILHA ATUALIZADA'!#REF!</definedName>
    <definedName name="TOTALC">'[2]PLANILHA ATUALIZADA'!#REF!</definedName>
    <definedName name="TOTALD" localSheetId="2">'[1]PLANILHA ATUALIZADA'!#REF!</definedName>
    <definedName name="TOTALD" localSheetId="1">'[2]PLANILHA ATUALIZADA'!#REF!</definedName>
    <definedName name="TOTALD" localSheetId="0">'[2]PLANILHA ATUALIZADA'!#REF!</definedName>
    <definedName name="TOTALD">'[2]PLANILHA ATUALIZADA'!#REF!</definedName>
    <definedName name="TOTALE" localSheetId="2">'[1]PLANILHA ATUALIZADA'!#REF!</definedName>
    <definedName name="TOTALE" localSheetId="1">'[2]PLANILHA ATUALIZADA'!#REF!</definedName>
    <definedName name="TOTALE" localSheetId="0">'[2]PLANILHA ATUALIZADA'!#REF!</definedName>
    <definedName name="TOTALE">'[2]PLANILHA ATUALIZADA'!#REF!</definedName>
    <definedName name="TOTALF" localSheetId="2">'[1]PLANILHA ATUALIZADA'!#REF!</definedName>
    <definedName name="TOTALF" localSheetId="1">'[2]PLANILHA ATUALIZADA'!#REF!</definedName>
    <definedName name="TOTALF" localSheetId="0">'[2]PLANILHA ATUALIZADA'!#REF!</definedName>
    <definedName name="TOTALF">'[2]PLANILHA ATUALIZADA'!#REF!</definedName>
    <definedName name="TOTALG" localSheetId="2">'[1]PLANILHA ATUALIZADA'!#REF!</definedName>
    <definedName name="TOTALG" localSheetId="1">'[2]PLANILHA ATUALIZADA'!#REF!</definedName>
    <definedName name="TOTALG" localSheetId="0">'[2]PLANILHA ATUALIZADA'!#REF!</definedName>
    <definedName name="TOTALG">'[2]PLANILHA ATUALIZADA'!#REF!</definedName>
    <definedName name="TOTALH" localSheetId="2">'[1]PLANILHA ATUALIZADA'!#REF!</definedName>
    <definedName name="TOTALH" localSheetId="1">'[2]PLANILHA ATUALIZADA'!#REF!</definedName>
    <definedName name="TOTALH" localSheetId="0">'[2]PLANILHA ATUALIZADA'!#REF!</definedName>
    <definedName name="TOTALH">'[2]PLANILHA ATUALIZADA'!#REF!</definedName>
    <definedName name="TOTALI" localSheetId="2">'[1]PLANILHA ATUALIZADA'!#REF!</definedName>
    <definedName name="TOTALI" localSheetId="1">'[2]PLANILHA ATUALIZADA'!#REF!</definedName>
    <definedName name="TOTALI" localSheetId="0">'[2]PLANILHA ATUALIZADA'!#REF!</definedName>
    <definedName name="TOTALI">'[2]PLANILHA ATUALIZADA'!#REF!</definedName>
    <definedName name="TOTALJ" localSheetId="2">'[1]PLANILHA ATUALIZADA'!#REF!</definedName>
    <definedName name="TOTALJ" localSheetId="1">'[2]PLANILHA ATUALIZADA'!#REF!</definedName>
    <definedName name="TOTALJ" localSheetId="0">'[2]PLANILHA ATUALIZADA'!#REF!</definedName>
    <definedName name="TOTALJ">'[2]PLANILHA ATUALIZADA'!#REF!</definedName>
    <definedName name="TOTALK" localSheetId="2">'[1]PLANILHA ATUALIZADA'!#REF!</definedName>
    <definedName name="TOTALK" localSheetId="1">'[2]PLANILHA ATUALIZADA'!#REF!</definedName>
    <definedName name="TOTALK" localSheetId="0">'[2]PLANILHA ATUALIZADA'!#REF!</definedName>
    <definedName name="TOTALK">'[2]PLANILHA ATUALIZADA'!#REF!</definedName>
    <definedName name="TOTALL" localSheetId="2">'[1]PLANILHA ATUALIZADA'!#REF!</definedName>
    <definedName name="TOTALL" localSheetId="1">'[2]PLANILHA ATUALIZADA'!#REF!</definedName>
    <definedName name="TOTALL" localSheetId="0">'[2]PLANILHA ATUALIZADA'!#REF!</definedName>
    <definedName name="TOTALL">'[2]PLANILHA ATUALIZADA'!#REF!</definedName>
    <definedName name="TOTALO" localSheetId="2">'[1]PLANILHA ATUALIZADA'!#REF!</definedName>
    <definedName name="TOTALO" localSheetId="1">'[2]PLANILHA ATUALIZADA'!#REF!</definedName>
    <definedName name="TOTALO" localSheetId="0">'[2]PLANILHA ATUALIZADA'!#REF!</definedName>
    <definedName name="TOTALO">'[2]PLANILHA ATUALIZADA'!#REF!</definedName>
    <definedName name="TOTALP" localSheetId="2">'[1]PLANILHA ATUALIZADA'!#REF!</definedName>
    <definedName name="TOTALP" localSheetId="1">'[2]PLANILHA ATUALIZADA'!#REF!</definedName>
    <definedName name="TOTALP" localSheetId="0">'[2]PLANILHA ATUALIZADA'!#REF!</definedName>
    <definedName name="TOTALP">'[2]PLANILHA ATUALIZADA'!#REF!</definedName>
    <definedName name="TOTALQ" localSheetId="2">'[1]PLANILHA ATUALIZADA'!#REF!</definedName>
    <definedName name="TOTALQ" localSheetId="1">'[2]PLANILHA ATUALIZADA'!#REF!</definedName>
    <definedName name="TOTALQ" localSheetId="0">'[2]PLANILHA ATUALIZADA'!#REF!</definedName>
    <definedName name="TOTALQ">'[2]PLANILHA ATUALIZADA'!#REF!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0" l="1"/>
  <c r="H25" i="20"/>
  <c r="H21" i="20"/>
  <c r="H17" i="20"/>
  <c r="H45" i="20" l="1"/>
  <c r="H68" i="16" l="1"/>
  <c r="I68" i="16" s="1"/>
  <c r="H66" i="16"/>
  <c r="H67" i="16"/>
  <c r="I67" i="16" s="1"/>
  <c r="H42" i="16"/>
  <c r="I42" i="16" s="1"/>
  <c r="H61" i="16"/>
  <c r="I61" i="16" s="1"/>
  <c r="H51" i="16"/>
  <c r="I66" i="16" l="1"/>
  <c r="H64" i="16" l="1"/>
  <c r="H65" i="16"/>
  <c r="H63" i="16"/>
  <c r="H54" i="16"/>
  <c r="H55" i="16"/>
  <c r="H56" i="16"/>
  <c r="H57" i="16"/>
  <c r="H58" i="16"/>
  <c r="H59" i="16"/>
  <c r="H60" i="16"/>
  <c r="H53" i="16"/>
  <c r="H36" i="16"/>
  <c r="H37" i="16"/>
  <c r="H38" i="16"/>
  <c r="H39" i="16"/>
  <c r="H40" i="16"/>
  <c r="H41" i="16"/>
  <c r="H43" i="16"/>
  <c r="H44" i="16"/>
  <c r="H45" i="16"/>
  <c r="H46" i="16"/>
  <c r="H47" i="16"/>
  <c r="H48" i="16"/>
  <c r="H49" i="16"/>
  <c r="H50" i="16"/>
  <c r="H35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20" i="16"/>
  <c r="H17" i="16"/>
  <c r="H18" i="16"/>
  <c r="H16" i="16"/>
  <c r="I41" i="16" l="1"/>
  <c r="I47" i="16"/>
  <c r="A6" i="20"/>
  <c r="A7" i="20"/>
  <c r="I40" i="16"/>
  <c r="I43" i="16"/>
  <c r="I64" i="16"/>
  <c r="I65" i="16"/>
  <c r="I27" i="16"/>
  <c r="I24" i="16"/>
  <c r="I60" i="16"/>
  <c r="I56" i="16"/>
  <c r="I59" i="16"/>
  <c r="I63" i="16"/>
  <c r="I54" i="16"/>
  <c r="I21" i="16"/>
  <c r="I53" i="16"/>
  <c r="I58" i="16"/>
  <c r="I57" i="16"/>
  <c r="I29" i="16"/>
  <c r="I18" i="16"/>
  <c r="I44" i="16"/>
  <c r="I33" i="16"/>
  <c r="I32" i="16"/>
  <c r="I28" i="16"/>
  <c r="I46" i="16"/>
  <c r="I55" i="16"/>
  <c r="I20" i="16"/>
  <c r="I30" i="16"/>
  <c r="I23" i="16"/>
  <c r="I31" i="16"/>
  <c r="I25" i="16"/>
  <c r="I26" i="16"/>
  <c r="I22" i="16"/>
  <c r="I17" i="16"/>
  <c r="I16" i="16"/>
  <c r="I52" i="16" l="1"/>
  <c r="K21" i="12" s="1"/>
  <c r="I62" i="16"/>
  <c r="K23" i="12" s="1"/>
  <c r="I19" i="16"/>
  <c r="I15" i="16"/>
  <c r="I21" i="12" l="1"/>
  <c r="J21" i="12"/>
  <c r="I23" i="12"/>
  <c r="E23" i="12"/>
  <c r="D21" i="12"/>
  <c r="H23" i="12"/>
  <c r="K17" i="12"/>
  <c r="K15" i="12"/>
  <c r="D23" i="12" l="1"/>
  <c r="F23" i="12"/>
  <c r="G23" i="12"/>
  <c r="J23" i="12"/>
  <c r="E21" i="12"/>
  <c r="F21" i="12"/>
  <c r="G21" i="12"/>
  <c r="H21" i="12"/>
  <c r="A17" i="12"/>
  <c r="A19" i="12" s="1"/>
  <c r="A21" i="12" s="1"/>
  <c r="A23" i="12" s="1"/>
  <c r="D17" i="12"/>
  <c r="E17" i="12"/>
  <c r="F17" i="12"/>
  <c r="G17" i="12"/>
  <c r="H17" i="12"/>
  <c r="I17" i="12"/>
  <c r="J17" i="12"/>
  <c r="I35" i="16" l="1"/>
  <c r="I37" i="16"/>
  <c r="I45" i="16"/>
  <c r="I36" i="16" l="1"/>
  <c r="I48" i="16" l="1"/>
  <c r="I39" i="16"/>
  <c r="I38" i="16"/>
  <c r="I51" i="16"/>
  <c r="I50" i="16" l="1"/>
  <c r="I49" i="16" l="1"/>
  <c r="I34" i="16" l="1"/>
  <c r="K19" i="12" s="1"/>
  <c r="G19" i="12" s="1"/>
  <c r="D19" i="12" l="1"/>
  <c r="E19" i="12"/>
  <c r="E26" i="12" s="1"/>
  <c r="F19" i="12"/>
  <c r="F26" i="12" s="1"/>
  <c r="G26" i="12"/>
  <c r="K26" i="12"/>
  <c r="H19" i="12"/>
  <c r="H26" i="12" s="1"/>
  <c r="J19" i="12"/>
  <c r="I19" i="12"/>
  <c r="I69" i="16"/>
  <c r="J26" i="12" l="1"/>
  <c r="I26" i="12"/>
  <c r="D26" i="12"/>
  <c r="D28" i="12" l="1"/>
  <c r="E28" i="12" l="1"/>
  <c r="F28" i="12" l="1"/>
  <c r="G28" i="12" l="1"/>
  <c r="H28" i="12" l="1"/>
  <c r="I28" i="12" l="1"/>
  <c r="J28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c094549</author>
  </authors>
  <commentList>
    <comment ref="H1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</t>
        </r>
        <r>
          <rPr>
            <b/>
            <sz val="8"/>
            <color indexed="81"/>
            <rFont val="Tahoma"/>
            <family val="2"/>
          </rPr>
          <t>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5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Custos relacionados com a sede da empresa contratada para dar suporte técnico à obra</t>
        </r>
        <r>
          <rPr>
            <sz val="8"/>
            <color indexed="81"/>
            <rFont val="Tahoma"/>
            <family val="2"/>
          </rPr>
          <t xml:space="preserve">.  Ver Acórdão Nº 2409/2011 -TCU -Plenário para os </t>
        </r>
        <r>
          <rPr>
            <u/>
            <sz val="8"/>
            <color indexed="81"/>
            <rFont val="Tahoma"/>
            <family val="2"/>
          </rPr>
          <t>diversos Tipos de obra.</t>
        </r>
      </text>
    </comment>
    <comment ref="H16" authorId="0" shapeId="0" xr:uid="{00000000-0006-0000-0800-000004000000}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0" authorId="0" shapeId="0" xr:uid="{00000000-0006-0000-0800-000005000000}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>Consultar a Revista Conjuntura Econômica (mensal).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os diversos Tipos de obra.</t>
        </r>
      </text>
    </comment>
    <comment ref="H24" authorId="0" shapeId="0" xr:uid="{00000000-0006-0000-0800-000006000000}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>.    Ver</t>
        </r>
        <r>
          <rPr>
            <b/>
            <sz val="8"/>
            <color indexed="81"/>
            <rFont val="Tahoma"/>
            <family val="2"/>
          </rPr>
          <t xml:space="preserve"> LIMITES</t>
        </r>
        <r>
          <rPr>
            <sz val="8"/>
            <color indexed="81"/>
            <rFont val="Tahoma"/>
            <family val="2"/>
          </rPr>
          <t xml:space="preserve"> no Acórdão Nº 2409/2011 -TCU -Plenário para as diversas faixas de obra:</t>
        </r>
      </text>
    </comment>
    <comment ref="H28" authorId="0" shapeId="0" xr:uid="{00000000-0006-0000-0800-000007000000}">
      <text>
        <r>
          <rPr>
            <sz val="8"/>
            <color indexed="81"/>
            <rFont val="Tahoma"/>
            <family val="2"/>
          </rPr>
          <t>Decreto-Lei nº 406 de 31/12/1968 - De competência de cada Município - Considerar</t>
        </r>
        <r>
          <rPr>
            <b/>
            <sz val="8"/>
            <color indexed="12"/>
            <rFont val="Tahoma"/>
            <family val="2"/>
          </rPr>
          <t xml:space="preserve"> 2% a  5%</t>
        </r>
        <r>
          <rPr>
            <sz val="8"/>
            <color indexed="81"/>
            <rFont val="Tahoma"/>
            <family val="2"/>
          </rPr>
          <t xml:space="preserve"> sobre o Preço de Venda</t>
        </r>
        <r>
          <rPr>
            <b/>
            <sz val="8"/>
            <color indexed="81"/>
            <rFont val="Tahoma"/>
            <family val="2"/>
          </rPr>
          <t>. Observar a Legislação do Município.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29" authorId="0" shapeId="0" xr:uid="{00000000-0006-0000-0800-000008000000}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0" authorId="0" shapeId="0" xr:uid="{00000000-0006-0000-0800-000009000000}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1" authorId="0" shapeId="0" xr:uid="{00000000-0006-0000-0800-00000A000000}">
      <text>
        <r>
          <rPr>
            <sz val="8"/>
            <color indexed="81"/>
            <rFont val="Tahoma"/>
            <family val="2"/>
          </rPr>
          <t xml:space="preserve">Lei nº 12.844 de 19/07/2013 . Alíquota de </t>
        </r>
        <r>
          <rPr>
            <b/>
            <sz val="8"/>
            <color indexed="81"/>
            <rFont val="Tahoma"/>
            <family val="2"/>
          </rPr>
          <t>2,00%</t>
        </r>
        <r>
          <rPr>
            <sz val="8"/>
            <color indexed="81"/>
            <rFont val="Tahoma"/>
            <family val="2"/>
          </rPr>
          <t xml:space="preserve"> sobre a</t>
        </r>
        <r>
          <rPr>
            <b/>
            <sz val="8"/>
            <color indexed="81"/>
            <rFont val="Tahoma"/>
            <family val="2"/>
          </rPr>
          <t xml:space="preserve"> receita  bruta </t>
        </r>
        <r>
          <rPr>
            <sz val="8"/>
            <color indexed="81"/>
            <rFont val="Tahoma"/>
            <family val="2"/>
          </rPr>
          <t>da empresa, substituindo a Contribuição Previdenciária Patronal de 20% sobre a Folha de Pagamentos</t>
        </r>
      </text>
    </comment>
  </commentList>
</comments>
</file>

<file path=xl/sharedStrings.xml><?xml version="1.0" encoding="utf-8"?>
<sst xmlns="http://schemas.openxmlformats.org/spreadsheetml/2006/main" count="335" uniqueCount="231">
  <si>
    <t>ESTADO DO RIO DE JANEIRO</t>
  </si>
  <si>
    <t>PREFEITURA DA CIDADE DE ARMAÇÃO DOS BÚZIOS</t>
  </si>
  <si>
    <t xml:space="preserve"> </t>
  </si>
  <si>
    <t xml:space="preserve"> ADMINISTRAÇÃO LOCAL</t>
  </si>
  <si>
    <t xml:space="preserve"> CANTEIRO DE OBRAS  E SERVIÇOS PRELIMINARES</t>
  </si>
  <si>
    <t>M2</t>
  </si>
  <si>
    <t>UN</t>
  </si>
  <si>
    <t>M3</t>
  </si>
  <si>
    <t>M</t>
  </si>
  <si>
    <t>KG</t>
  </si>
  <si>
    <t>MES</t>
  </si>
  <si>
    <t>T</t>
  </si>
  <si>
    <t>PAVIMENTAÇÃO</t>
  </si>
  <si>
    <t>CALÇADA</t>
  </si>
  <si>
    <t>Vila Verde - Armação dos Búzios</t>
  </si>
  <si>
    <t>ÍTEM</t>
  </si>
  <si>
    <t>1° MÊS</t>
  </si>
  <si>
    <t>2° MÊS</t>
  </si>
  <si>
    <t>3° MÊS</t>
  </si>
  <si>
    <t>4° MÊS</t>
  </si>
  <si>
    <t>5° MÊS</t>
  </si>
  <si>
    <t>6° MÊS</t>
  </si>
  <si>
    <t>7° MÊS</t>
  </si>
  <si>
    <t>TOTAL</t>
  </si>
  <si>
    <t>TOTAL NO MÊS</t>
  </si>
  <si>
    <t>TOTAL ACUMULADO</t>
  </si>
  <si>
    <t>MOVIMENTO DE TERRA, CARGA, TRANSPORTE E DRENAGEM</t>
  </si>
  <si>
    <t>01.005.0001-0</t>
  </si>
  <si>
    <t>PREPARO MANUAL DE TERRENO,COMPREENDENDO ACERTO,RASPAGEM EVENTUALMENTE ATE 0.30M DE PROFUNDIDADE E AFASTAMENTO LATERAL DOMATERIAL EXCEDENTE,EXCLUSIVE COMPACTACAO</t>
  </si>
  <si>
    <t>01.005.0004-0</t>
  </si>
  <si>
    <t>PREPARO MANUAL DE TERRENO,COMPREENDENDO ACERTO,RASPAGEM EVENTUAL ATE 0.30M DE PROFUNDIDADE E AFASTAMENTO LATERAL DO MATERIAL EXCEDENTE,INCLUSIVE COMPACTACAO MANUAL</t>
  </si>
  <si>
    <t>02.002.0011-0</t>
  </si>
  <si>
    <t>TAPUME DE VEDACAO OU PROTECAO,EXECUTADO COM TELHAS TRAPEZOIDAIS DE ACO GALVANIZADO,ESPESSURA DE 0,5MM,ESTAS COM 2 VEZESDE UTILIZACAO,INCLUSIVE ENGRADAMENTO DE MADEIRA,UTILIZADO 2VEZES E PINTURA ESMALTE SINTETICO NAS FACES INTERNA E EXTERNA</t>
  </si>
  <si>
    <t>02.004.0002-1</t>
  </si>
  <si>
    <t>02.010.0001-0</t>
  </si>
  <si>
    <t>GALPAO ABERTO PARA OFICINAS E DEPOSITOS DE CANTEIRO DE OBRAS,ESTRUTURADO EM MADEIRA DE LEI,COBERTURA DE TELHAS DE CIMENTO SEM AMIANTO ONDULADAS,DE 6MM DE ESPESSURA,PISO CIMENTADO EPREPARO DO TERRENO</t>
  </si>
  <si>
    <t>02.015.0001-0</t>
  </si>
  <si>
    <t>INSTALACAO E LIGACAO PROVISORIA PARA ABASTECIMENTO DE AGUA EESGOTAMENTO SANITARIO EM CANTEIRO DE OBRAS,INCLUSIVE ESCAVACAO,EXCLUSIVE REPOSICAO DA PAVIMENTACAO DO LOGRADOURO PUBLICO</t>
  </si>
  <si>
    <t>02.016.0001-0</t>
  </si>
  <si>
    <t>INSTALACAO E LIGACAO PROVISORIA DE ALIMENTACAO DE ENERGIA ELETRICA,EM BAIXA TENSAO,PARA CANTEIRO DE OBRAS,M3-CHAVE 100A,CARGA 3KW,20CV,EXCLUSIVE O FORNECIMENTO DO MEDIDOR</t>
  </si>
  <si>
    <t>02.016.0004-0</t>
  </si>
  <si>
    <t>02.020.0002-0</t>
  </si>
  <si>
    <t>PLACA DE IDENTIFICACAO DE OBRA PUBLICA,TIPO BANNER/PLOTTER,CONSTITUIDA POR LONA E IMPRESSAO DIGITAL,INCLUSIVE SUPORTES DE MADEIRA.FORNECIMENTO E COLOCACAO</t>
  </si>
  <si>
    <t>02.020.0005-0</t>
  </si>
  <si>
    <t>BARRAGEM DE BLOQUEIO DE OBRA NA VIA PUBLICA,DE ACORDO COM ARESOLUCAO DA PREFEITURA-RJ,COMPREENDENDO FORNECIMENTO,COLOCACAO E PINTURA DOS SUPORTES DE MADEIRA COM REAPROVEITAMENTO DO CONJUNTO 40 (QUARENTA) VEZES</t>
  </si>
  <si>
    <t>03.011.0015-1</t>
  </si>
  <si>
    <t>REATERRO DE VALA/CAVA COM MATERIAL DE BOA QUALIDADE,UTILIZANDO VIBRO COMPACTADOR PORTATIL,EXCLUSIVE MATERIAL</t>
  </si>
  <si>
    <t>03.016.0005-1</t>
  </si>
  <si>
    <t>ESCAVACAO MECANICA DE VALA NAO ESCORADA EM MATERIAL DE 1ªCATEGORIA COM PEDRAS,INSTALACOES PREDIAIS OU OUTROS REDUTORES DE PRODUTIVIDADE OU CAVAS DE FUNDACAO,ATE 1,50M DE PROFUNDIDADE,UTILIZANDO RETRO-ESCAVADEIRA,EXCLUSIVE ESGOTAMENTO</t>
  </si>
  <si>
    <t>03.016.0010-1</t>
  </si>
  <si>
    <t>ESCAVACAO MECANICA DE VALA NAO ESCORADA EM MATERIAL DE 1ªCATEGORIA COM PEDRAS,INSTALACOES PREDIAIS OU OUTROS REDUTORES DE PRODUTIVIDADE OU CAVAS DE FUNDACAO,ENTRE 1,50 E 3,00M DE PROFUNDIDADE,UTILIZANDO RETRO-ESCAVADEIRA,EXCLUSIVE ESGOTAMENTO</t>
  </si>
  <si>
    <t>03.021.0005-1</t>
  </si>
  <si>
    <t>ESCAVACAO MECANICA,A CEU ABERTO,EM MATERIAL DE 1ªCATEGORIA,UTILIZANDO ESCAVADEIRA HIDRAULICA DE 0,78M3</t>
  </si>
  <si>
    <t>T X KM</t>
  </si>
  <si>
    <t>04.005.0143-1</t>
  </si>
  <si>
    <t>TRANSPORTE DE CARGA DE QUALQUER NATUREZA,EXCLUSIVE AS DESPESAS DE CARGA E DESCARGA,TANTO DE ESPERA DO CAMINHAO COMO DO SERVENTE OU EQUIPAMENTO AUXILIAR,A VELOCIDADE MEDIA DE 30KM/H,EM CAMINHAO BASCULANTE A OLEO DIESEL,COM CAPACIDADE UTIL DE12T</t>
  </si>
  <si>
    <t>04.011.0052-1</t>
  </si>
  <si>
    <t>04.018.0020-1</t>
  </si>
  <si>
    <t>RECEBIMENTO DE CARGA,DESCARGA E MANOBRA DE CAMINHAO BASCULANTE DE 8,00M3 OU 12T</t>
  </si>
  <si>
    <t>05.100.0900-0</t>
  </si>
  <si>
    <t>UR</t>
  </si>
  <si>
    <t>MAO-DE-OBRA DE MESTRE DE OBRA "B",INCLUSIVE ENCARGOS SOCIAIS</t>
  </si>
  <si>
    <t>MAO-DE-OBRA PARA TOPOGRAFO "A",INCLUSIVE ENCARGOS SOCIAIS</t>
  </si>
  <si>
    <t>05.105.0129-0</t>
  </si>
  <si>
    <t>05.105.0145-0</t>
  </si>
  <si>
    <t>06.004.0060-0</t>
  </si>
  <si>
    <t>TUBO DE CONCRETO ARMADO,CLASSE PA-1(NBR 8890/03),PARA GELERIAS DE AGUAS PLUVIAIS,COM DIAMETRO DE 300MM,ATERRO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</si>
  <si>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06.004.0062-0</t>
  </si>
  <si>
    <t>TUBO DE CONCRETO ARMADO,CLASSE PA-1(NBR 8890/03),PARA GALERIAS DE AGUAS PLUVIAIS,COM DIAMETRO DE 400MM,ATERRO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</si>
  <si>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06.004.0066-0</t>
  </si>
  <si>
    <t>TUBO DE CONCRETO ARMADO,CLASSE PA-1(NBR 8890/03),PARA GALERIAS DE AGUAS PLUVIAIS,COM DIAMETRO DE 600MM,ATERRO E SOCA ATEA ALTURA DA GERATRIZ SUPERIOR DO TUBO,CONSIDERANDO O MATERIAL DA PROPRIA ESCAVACAO,INCLUSIVE FORNECIMENTO DO MATERIAL PARA REJUNTAMENTO COM ARGAMASSA DE CIMENTO E AREIA,NO TRACO 1:4 E ACERTO DE FUNDO DE VALA.FORNECIMENTO E ASSENTAMENTO</t>
  </si>
  <si>
    <t>06.004.0110-0</t>
  </si>
  <si>
    <t>TUBO DE CONCRETO ARMADO,CLASSE PA-2(NBR 8890/03),PARA GALERIAS DE AGUAS PLUVIAIS,COM DIAMETRO DE 1.500MM,ATERRO E SOCA ATE A ALTURA DA GERATRIZ SUPERIOR DO TUBO,CONSIDERANDO O MATERIAL DA PROPRIA ESCAVACAO,INCLUSIVE FORNECIMENTO DO MATERIALPARA REJUNTAMENTO COM ARGAMASSA DE CIMENTO E AREIA,NO TRACO1:4 E ACERTO DE FUNDO DE VALA.FORNECIMENTO E ASSENTAMENTO</t>
  </si>
  <si>
    <t>06.015.0010-0</t>
  </si>
  <si>
    <t>POCO DE VISITA EM ALVENARIA DE BLOCOS DE CONCRETO(20X20X40CM),PAREDES 0,20M DE ESP.C/1,20X1,20X1,40M,P/COLETOR AGUAS PLUVIAIS 0,40 A 0,70M DE DIAM.UTILIZANDO ARG.CIM.AREIA,TRACO 1:4,SENDO PAREDES CHAPISCADAS E REVESTIDAS INTERNAMENTE C/ARG.,ENCHIMENTO BLOCOS E BASE EM CONCRETO SIMPLES,TAMPA DE CONCR.ARMADO,DEGRAUS FERRO FUNDIDO,INCL.FORN.TODOS OS MATERIAIS</t>
  </si>
  <si>
    <t>06.015.0016-0</t>
  </si>
  <si>
    <t>POCO DE VISITA EM ALVENARIA DE BLOCOS DE CONCRETO(20X20X40CM),EM PAREDES DE 0,20M DE ESP.C/2,00X2,00X2,10M,P/COLETOR DEAGUAS PLUVIAIS DE 1,50M DE DIAM.SENDO AS PAREDES CHAPISCADASE REVESTIDAS INTERNAMENTE C/ARGAMASSA,ENCHIMENTO DOS BLOCOSE BASE EM CONCRETO SIMPLES,TAMPA DE CONCRETO ARMADO,DEGRAUSDE FERRO FUNDIDO,INCL.FORNECIMENTO DE TODOS OS MATERIAIS</t>
  </si>
  <si>
    <t>06.015.0030-0</t>
  </si>
  <si>
    <t>CAIXA DE RALO EM ALVENARIA DE BLOCOS DE CONCRETO(20X20X40CM),EM PAREDES DE 0,20M DE ESPESSURA,DE 0,30X0,90X0,90M,PARA AGUAS PLUVIAIS,SENDO AS PAREDES CHAPISCADAS E REVESTIDAS INTERNAMENTE COM ARGAMASSA,ENCHIMENTO DOS BLOCOS E BASE EM CONCRETO SIMPLES FCK=10MPA E GRELHA DE FERRO FUNDIDO DE 135KG,INCLUSIVE FORNECIMENTO DE TODOS OS MATERIAIS</t>
  </si>
  <si>
    <t>06.016.0001-0</t>
  </si>
  <si>
    <t>TAMPAO COMPLETO DE FºFº,DE 0,60M DE DIAMETRO,COM 175 A 180KG,PARA CAIXA DE AREIA OU POCO DE VISITA,ARTICULADO,PADRAO PREFEITURA,CLASSE 300,CARGA MINIMA PARA TESTE 30T,RESISTENCIA MAXIMA DE ROMPIMENTO 37,5T E FLECHA RESIDUAL MAXIMA 17MM,ASSENTADO COM ARGAMASSA DE CIMENTO E AREIA,NO TRACO 1:4 EM VOLUME.FORNECIMENTO E ASSENTAMENTO</t>
  </si>
  <si>
    <t>08.001.0005-0</t>
  </si>
  <si>
    <t>SUB-BASE DE PO-DE-PEDRA,INCLUSIVE ESPALHAMENTO,IRRIGACAO,COMPACTACAO E FORNECIMENTO DO MATERIAL</t>
  </si>
  <si>
    <t>08.001.0008-0</t>
  </si>
  <si>
    <t>BASE DE BRITA CORRIDA,INCLUSIVE FORNECIMENTO DOS MATERIAIS,MEDIDA APOS A COMPACTACAO</t>
  </si>
  <si>
    <t>08.020.0010-0</t>
  </si>
  <si>
    <t>PAVIMENTACAO LAJOTAS CONCRETO,ALTAMENTE VIBRADO,INTERTRAVADO,C/ARTICULACAO VERTICAL,PRE-FABRICADOS,COR NATURAL,ESP.8CM,RESISTENCIA A COMPRESSAO 35MPA,ASSENTES SOBRE COLCHAO PO-DE-PEDRA,AREIA OU MATERIAL EQUIVALENTE,C/JUNTAS TOMADAS C/ARGAMASSA CIMENTO E AREIA,TRACO 1:4 E/OU C/PEDRISCO E ASFALTO,EXCL.PREPARO TERRENO,C/FORN.DE TODOS OS MAT.,BEM COMO A COLOCAC.</t>
  </si>
  <si>
    <t>08.021.0001-0</t>
  </si>
  <si>
    <t>REGULARIZACAO DE SUBLEITO,DE ACORDO COM AS "INSTRUCOES PARAEXECUCAO",DO DER-RJ.O CUSTO INDENIZA AS OPERACOES DE EXECUCAO E TRANSPORTE DE AGUA E SE APLICA A AREA EFETIVAMENTE REGULARIZADA,EXCLUSIVE TRANSPORTE E ESCAVACAO DE CORRETIVOS</t>
  </si>
  <si>
    <t>08.027.0040-0</t>
  </si>
  <si>
    <t>MEIO-FIO RETO DE CONCRETO SIMPLES FCK=15MPA,MOLDADO NO LOCAL,TIPO DER-RJ,MEDINDO 0,15M NA BASE E COM ALTURA DE 0,30M,REJUNTAMENTO COM ARGAMASSA DE CIMENTO E AREIA,NO TRACO 1:3,5,COM FORNECIMENTO DE TODOS OS MATERIAIS,ESCAVACAO E REATERRO</t>
  </si>
  <si>
    <t>08.027.0095-0</t>
  </si>
  <si>
    <t>SARJETA E MEIO-FIO CONJUGADO RETO,DE CONCRETO SIMPLES FCK=35MPA,PRE-MOLDADO,TIPO DER-RJ,MEDINDO 0,45M DE BASE E 0,30M DEALTURA,REJUNTAMENTO COM ARGAMASSA DE CIMENTO E AREIA,NO TRACO 1:3,5,COM FORNECIMENTO DE TODOS OS MATERIAIS</t>
  </si>
  <si>
    <t>08.027.0096-0</t>
  </si>
  <si>
    <t>SARJETA E MEIO-FIO CONJUGADO CURVO,DE CONCRETO SIMPLES COLORIDO FCK=35MPA,MOLDADO NO LOCAL,TIPO DER-RJ,MEDINDO 0,45M DEBASE E 0,30M DE ALTURA,REJUNTAMENTO COM ARGAMASSA DE CIMENTOE AREIA,NO TRACO 1:3,5,COM FORNECIMENTO DE TODOS OS MATERIAIS</t>
  </si>
  <si>
    <t>09.001.0001-1</t>
  </si>
  <si>
    <t>PLANTIO DE GRAMA EM PLACAS,TIPO SAO CARLOS,BATATAIS,LARGA ESANTO AGOSTINHO,INCLUSIVE COMPRA E ARRANCAMENTO NO LOCAL DEORIGEM,CARGA,TRANSPORTE,DESCARGA E PREPARO DO TERRENO</t>
  </si>
  <si>
    <t>09.006.0030-0</t>
  </si>
  <si>
    <t>ATERRO COM TERRA PRETA VEGETAL,PARA EXECUCAO DE GRAMADOS</t>
  </si>
  <si>
    <t>09.009.0004-0</t>
  </si>
  <si>
    <t>CAMADA DE PO-DE-PEDRA ESPALHADA MANUALMENTE,MEDIDA APOS A COMPACTACAO</t>
  </si>
  <si>
    <t>11.013.0140-0</t>
  </si>
  <si>
    <t>11.023.0002-0</t>
  </si>
  <si>
    <t>13.371.0010-0</t>
  </si>
  <si>
    <t>PATIO DE CONCRETO IMPORTADO DE USINA,NA ESPESSURA DE 8CM, NOTRACO 1:3:3 EM VOLUME, FORMANDO QUADROS DE 1,00X1,00M, COMSARRAFOS DE MADEIRA INCORPORADOS ,EXCLUSIVE PREPARO DO TERRENO</t>
  </si>
  <si>
    <t>15.002.0622-0</t>
  </si>
  <si>
    <t>15.002.0662-0</t>
  </si>
  <si>
    <t>FILTRO ANAEROBIO,DE ANEIS DE CONCRETO PRE-MOLDADO,MEDINDO 1200X2000MM.FORNECIMENTO E COLOCACAO</t>
  </si>
  <si>
    <t>15.002.0668-0</t>
  </si>
  <si>
    <t>SUMIDOURO CILINDRICO,LIGADO A FOSSA,MEDINDO 1200X1500MM,EM ANEIS DE CONCRETO PRE-MOLDADO,EXCLUSIVE FOSSA E MANILHAS.FORNECIMENTO E COLOCACAO</t>
  </si>
  <si>
    <t>17.017.0110-0</t>
  </si>
  <si>
    <t>PINTURA INTERNA OU EXTERNA SOBRE MADEIRA,COM TINTA A OLEO BRILHANTE OU ACETINADA,LIXAMENTO,UMA DEMAO DE VERNIZ ISOLANTEINCOLOR,DUAS DEMAOS DE MASSA PARA MADEIRA,LIXAMENTO E REMOCAO DE PO,UMA DEMAO DE FUNDO SINTETICO NIVELADOR E DUAS DEMAOSDE ACABAMENTO</t>
  </si>
  <si>
    <t>18.025.0005-0</t>
  </si>
  <si>
    <t>20.029.0001-0</t>
  </si>
  <si>
    <t>DISSIPADOR DE ENERGIA EM PEDRA ARGAMASSADA,INCLUSIVE MATERIAIS DE ESCAVACAO,MEDIDO POR VOLUME DE PEDRA ARGAMASSADA</t>
  </si>
  <si>
    <t>20.113.0013-0</t>
  </si>
  <si>
    <t>PO-DE-PEDRA PARA REGIAO DE MACAE,EXCLUSIVE TRANSPORTE,INCLUSIVE CARGA NO CAMINHAO.FORNECIMENTO</t>
  </si>
  <si>
    <t>1.1</t>
  </si>
  <si>
    <t>1.2</t>
  </si>
  <si>
    <t>1.3</t>
  </si>
  <si>
    <t xml:space="preserve"> 1 - ADMINISTRAÇÃO LOCAL</t>
  </si>
  <si>
    <t xml:space="preserve"> 2 - CANTEIRO DE OBRAS  E SERVIÇOS PRELIMINARES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</si>
  <si>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</si>
  <si>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</si>
  <si>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</si>
  <si>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</si>
  <si>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</si>
  <si>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</si>
  <si>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</si>
  <si>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</si>
  <si>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</si>
  <si>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</si>
  <si>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</si>
  <si>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</si>
  <si>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</si>
  <si>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</si>
  <si>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3 - MOVIMENTO DE TERRA, CARGA, TRANSPORTE E DRENAGEM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</si>
  <si>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</si>
  <si>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</si>
  <si>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</si>
  <si>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</si>
  <si>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</si>
  <si>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</si>
  <si>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</si>
  <si>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</si>
  <si>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</si>
  <si>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</si>
  <si>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</si>
  <si>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</si>
  <si>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</si>
  <si>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</si>
  <si>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</si>
  <si>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</si>
  <si>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</si>
  <si>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</si>
  <si>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</si>
  <si>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</si>
  <si>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</si>
  <si>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</si>
  <si>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</si>
  <si>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</si>
  <si>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</si>
  <si>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</si>
  <si>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</si>
  <si>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</si>
  <si>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</si>
  <si>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FONTE</t>
  </si>
  <si>
    <t>CÓDIGO</t>
  </si>
  <si>
    <t xml:space="preserve"> DESCRIÇÃO DOS SERVIÇOS</t>
  </si>
  <si>
    <t>UNID.</t>
  </si>
  <si>
    <t>QUANT.</t>
  </si>
  <si>
    <t xml:space="preserve">PREÇO UNITÁRIO </t>
  </si>
  <si>
    <t xml:space="preserve">PREÇO UNITÁRIO C/ BDI </t>
  </si>
  <si>
    <t>PREÇO TOTAL</t>
  </si>
  <si>
    <t xml:space="preserve">TOTAL  </t>
  </si>
  <si>
    <t>EMOP</t>
  </si>
  <si>
    <t>5 - CALÇADA</t>
  </si>
  <si>
    <t>4 - PAVIMENTAÇÃO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</si>
  <si>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</si>
  <si>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</si>
  <si>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</si>
  <si>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</si>
  <si>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</si>
  <si>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</si>
  <si>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</si>
  <si>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</si>
  <si>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</si>
  <si>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</si>
  <si>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</si>
  <si>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</si>
  <si>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</si>
  <si>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</si>
  <si>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</si>
  <si>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</si>
  <si>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</si>
  <si>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</si>
  <si>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</si>
  <si>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</si>
  <si>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</si>
  <si>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</si>
  <si>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</si>
  <si>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</si>
  <si>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</si>
  <si>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</si>
  <si>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</si>
  <si>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</si>
  <si>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</si>
  <si>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</si>
  <si>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t>Pavimentação e Drenagem da Rua dos Ipês</t>
  </si>
  <si>
    <t>3.17</t>
  </si>
  <si>
    <t>BARRACAO OBRA C/PAREDES CHAPAS MADEIRA COMPENSADA,PLASTIF.,LISA,COLAGEM FENOLICA,PROVA D`AGUA, COM 10MM ESP.PISO E ESTRUTURA MADEIRA 3ª,COBERTURA TELHAS ONDULADAS 6MM FIBROCIMENTO,EXCL.PINT.E LIGACOES PROVISORIAS,INCL.INST.,APARELHOS,ESQUADRIAS E FERRAG.,PROJ.Nº2005/EMOP,ESCRITORIO,SANITARIOS,DEPOSITOS E TORRE C/CAIXA D`AGUA 500L,REAPROVEITADO 5 VEZES</t>
  </si>
  <si>
    <t>ENTRADA DE SERVICO AEREA,EM MEDIA TENSAO(15KV),PARA 45KVA,INCLUSIVE MEDICAO,POSTE E TODOS OS MATERIAIS ELETRICOS NECESSARIOS,EXCLUSIVE ALUGUEL DO TRANSFORMADOR (VIDE FAMILIA 05.014)</t>
  </si>
  <si>
    <t>CARGA E DESCARGA MECANICA,COM PA-CARREGADEIRA,COM 1,30M3 DECAPACIDADE,UTILIZANDO CAMINHAO BASCULANTE A OLEO DIESEL,COMCAPACIDADE UTIL DE 8T,CONSIDERADOS PARA O CAMINHAO OS TEMPOSDE ESPERA,MANOBRA,CARGA E DESCARGA E PARA A CARREGADEIRA OSTEMPOS DE ESPERA E OPERACAO PARA CARGAS DE 100T POR DIA DE8H</t>
  </si>
  <si>
    <t>UNIDADE REF.P/COMPL.ADM LOCAL,CONSID:CONSUMO AGUA,TEL.ENERGIA ELETRICA,MAT.LIMPEZA E ESCRITORIO,COMPUTADORES,LICENCA OBRA,MOVEIS E UTENSILIOS,AR COND.BEBEDOURO,ART,RRT,FOTOGRAFIASUNIFORMES,DIARIAS,EXAMES ADMISSIONAIS PERIODICOS E DEMISSIONAIS,CURSO CAPACITACAO/TREINAMENTO E ITENS COMPLEMENTEM AS DESP.NECESS.EXCL.DESPESAS SUBSIDIOS ALIM.E TRANSPORTE PESSOAL</t>
  </si>
  <si>
    <t>CONCRETO ARMADO,FCK=30MPA,INCLUINDO MATERIAIS PARA 1,00M3 DECONCRETO(IMPORTADO DE USINA)ADENSADO E COLOCADO,12,00M2 DEAREA MOLDADA,FORMAS CONFORME O ITEM 11.004.0022,60KG DE ACOCA-50,INCLUSIVE MAO-DE-OBRA PARA CORTE,DOBRAGEM,MONTAGEM ECOLOCACAO NAS FORMAS,EXCLUSIVE ESCORAMENTO</t>
  </si>
  <si>
    <t>TELA PARA ESTRUTURA DE CONCRETO ARMADO,FORMADA POR FIOS DEACO CA-60,CRUZADAS E SOLDADAS ENTRE SI,FORMANDO MALHAS QUADRADAS DE FIOS COM DIAMETRO DE 4,2MM E ESPACAMENTO ENTRE ELESDE (15X15)CM.FORNECIMENTO</t>
  </si>
  <si>
    <t>FOSSA SEPTICA CILINDRICA,TIPO CAMARA UNICA,DE CONCRETO PRE-MOLDADO,MEDINDO 1200X1500MM.FORNECIMENTO E COLOCACAO</t>
  </si>
  <si>
    <t>BEBEDOURO PURIFICADOR,DE COLUNA,EM ACO INOXIDAVEL,MODELO PRESSAO,COM 2 TORNEIRAS,VAZAO MINIMA DE 30L/H,CONFORME ABNT NBR16236.FORNECIMENTO</t>
  </si>
  <si>
    <t>Não desonerada</t>
  </si>
  <si>
    <r>
      <t>B.D.I  sem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</si>
  <si>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BP 20.25.0150</t>
  </si>
  <si>
    <t>SARJETA DE CONCRETO SIMPLES (FCK=13,5MPA), MOLDADA NO LOCAL, CONFORME CADERNO DE ENCARGOS - PCRJ, MEDINDO 0,30M DE LARGURA E 0,10M DE ESPESSURA, INCLUSIVE O FORNECIMENTO DE TODOS OS MATERIAIS.</t>
  </si>
  <si>
    <t>4.9</t>
  </si>
  <si>
    <t>5.6</t>
  </si>
  <si>
    <t>SECRETARIA MUNICIPAL DE OBRAS, SANEAMENTO E DRENAGEM</t>
  </si>
  <si>
    <t>ECRETARIA MUNICIPAL DE OBRAS, SANEAMENTO E DRENAGEM</t>
  </si>
  <si>
    <t>SCO -RIO</t>
  </si>
  <si>
    <t>EMOP e SCO - RIO 02/2022</t>
  </si>
  <si>
    <t>ANEXO II.I - PLANILHA ORÇAMENTÁRIA</t>
  </si>
  <si>
    <t>ANEXO II.II - CRONOGRAMA FÍSICO FINANCEIRO</t>
  </si>
  <si>
    <t>ANEXO II.III - COMPOSIÇÃO   DO   B.D.I  -  SEM Desoneração - Lei 12.844/13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</si>
</sst>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m&quot;"/>
    <numFmt numFmtId="166" formatCode="#,##0.00&quot; M &quot;"/>
    <numFmt numFmtId="167" formatCode="General\ &quot;DIAS&quot;"/>
    <numFmt numFmtId="168" formatCode="00"/>
    <numFmt numFmtId="169" formatCode="_(&quot;R$ &quot;* #,##0.00_);_(&quot;R$ &quot;* \(#,##0.00\);_(&quot;R$ &quot;* &quot;-&quot;??_);_(@_)"/>
    <numFmt numFmtId="170" formatCode="[$-409]h:mm\ AM/PM;@"/>
    <numFmt numFmtId="171" formatCode="_([$€]* #,##0.00_);_([$€]* \(#,##0.00\);_([$€]* &quot;-&quot;??_);_(@_)"/>
    <numFmt numFmtId="172" formatCode="_(&quot;R$&quot;* #,##0.00_);_(&quot;R$&quot;* \(#,##0.00\);_(&quot;R$&quot;* &quot;-&quot;??_);_(@_)"/>
    <numFmt numFmtId="173" formatCode="_(* #,##0_);_(* \(#,##0\);_(* &quot;-&quot;??_);_(@_)"/>
    <numFmt numFmtId="174" formatCode="_(* #,##0.00_);_(* \(#,##0.00\);_(* \-??_);_(@_)"/>
    <numFmt numFmtId="175" formatCode="#,##0.00&quot; m &quot;"/>
    <numFmt numFmtId="176" formatCode="&quot;R$ &quot;#,##0.00\ &quot;por metro&quot;"/>
    <numFmt numFmtId="177" formatCode="&quot;BDI = &quot;0.00%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8"/>
      <name val="Century Gothic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Verdana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5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/>
    <xf numFmtId="164" fontId="7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4" fillId="0" borderId="0"/>
    <xf numFmtId="44" fontId="10" fillId="0" borderId="0" applyFont="0" applyFill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170" fontId="22" fillId="0" borderId="2">
      <alignment horizontal="center" vertical="center"/>
    </xf>
    <xf numFmtId="171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10" fillId="0" borderId="0"/>
    <xf numFmtId="0" fontId="24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12" borderId="28" applyNumberFormat="0" applyFont="0" applyAlignment="0" applyProtection="0"/>
    <xf numFmtId="0" fontId="10" fillId="3" borderId="7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174" fontId="7" fillId="0" borderId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/>
    <xf numFmtId="0" fontId="7" fillId="0" borderId="0"/>
    <xf numFmtId="0" fontId="42" fillId="0" borderId="0" applyNumberFormat="0" applyFill="0" applyBorder="0" applyAlignment="0" applyProtection="0"/>
    <xf numFmtId="0" fontId="43" fillId="0" borderId="51" applyNumberFormat="0" applyFill="0" applyAlignment="0" applyProtection="0"/>
    <xf numFmtId="0" fontId="44" fillId="0" borderId="52" applyNumberFormat="0" applyFill="0" applyAlignment="0" applyProtection="0"/>
    <xf numFmtId="0" fontId="45" fillId="0" borderId="53" applyNumberFormat="0" applyFill="0" applyAlignment="0" applyProtection="0"/>
    <xf numFmtId="0" fontId="45" fillId="0" borderId="0" applyNumberFormat="0" applyFill="0" applyBorder="0" applyAlignment="0" applyProtection="0"/>
    <xf numFmtId="0" fontId="46" fillId="15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8" borderId="54" applyNumberFormat="0" applyAlignment="0" applyProtection="0"/>
    <xf numFmtId="0" fontId="50" fillId="19" borderId="55" applyNumberFormat="0" applyAlignment="0" applyProtection="0"/>
    <xf numFmtId="0" fontId="51" fillId="19" borderId="54" applyNumberFormat="0" applyAlignment="0" applyProtection="0"/>
    <xf numFmtId="0" fontId="52" fillId="0" borderId="56" applyNumberFormat="0" applyFill="0" applyAlignment="0" applyProtection="0"/>
    <xf numFmtId="0" fontId="53" fillId="20" borderId="57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58" applyNumberFormat="0" applyFill="0" applyAlignment="0" applyProtection="0"/>
    <xf numFmtId="0" fontId="1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3" fillId="44" borderId="0" applyNumberFormat="0" applyBorder="0" applyAlignment="0" applyProtection="0"/>
    <xf numFmtId="0" fontId="1" fillId="0" borderId="0"/>
    <xf numFmtId="0" fontId="1" fillId="3" borderId="7" applyNumberFormat="0" applyFont="0" applyAlignment="0" applyProtection="0"/>
    <xf numFmtId="0" fontId="1" fillId="0" borderId="0"/>
  </cellStyleXfs>
  <cellXfs count="201">
    <xf numFmtId="0" fontId="0" fillId="0" borderId="0" xfId="0"/>
    <xf numFmtId="0" fontId="14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" fontId="15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9" fontId="21" fillId="0" borderId="0" xfId="0" applyNumberFormat="1" applyFont="1" applyFill="1" applyBorder="1" applyAlignment="1">
      <alignment horizontal="left" vertical="center"/>
    </xf>
    <xf numFmtId="169" fontId="11" fillId="0" borderId="16" xfId="0" applyNumberFormat="1" applyFont="1" applyFill="1" applyBorder="1" applyAlignment="1" applyProtection="1">
      <alignment horizontal="center" vertical="center"/>
      <protection locked="0"/>
    </xf>
    <xf numFmtId="10" fontId="7" fillId="4" borderId="12" xfId="0" applyNumberFormat="1" applyFont="1" applyFill="1" applyBorder="1" applyAlignment="1" applyProtection="1">
      <alignment horizontal="center" vertical="center"/>
      <protection locked="0"/>
    </xf>
    <xf numFmtId="168" fontId="11" fillId="0" borderId="4" xfId="0" applyNumberFormat="1" applyFont="1" applyFill="1" applyBorder="1" applyAlignment="1">
      <alignment vertical="center"/>
    </xf>
    <xf numFmtId="168" fontId="11" fillId="0" borderId="5" xfId="0" applyNumberFormat="1" applyFont="1" applyFill="1" applyBorder="1" applyAlignment="1">
      <alignment vertical="center"/>
    </xf>
    <xf numFmtId="169" fontId="11" fillId="0" borderId="24" xfId="0" applyNumberFormat="1" applyFont="1" applyFill="1" applyBorder="1" applyAlignment="1" applyProtection="1">
      <alignment horizontal="center" vertical="center"/>
      <protection locked="0"/>
    </xf>
    <xf numFmtId="10" fontId="7" fillId="4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left" vertical="center"/>
    </xf>
    <xf numFmtId="169" fontId="11" fillId="0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0" xfId="24" applyFont="1" applyFill="1" applyBorder="1" applyAlignment="1">
      <alignment vertical="center"/>
    </xf>
    <xf numFmtId="0" fontId="14" fillId="0" borderId="0" xfId="24" applyFont="1" applyBorder="1" applyAlignment="1">
      <alignment vertical="center"/>
    </xf>
    <xf numFmtId="49" fontId="16" fillId="0" borderId="0" xfId="24" applyNumberFormat="1" applyFont="1" applyBorder="1" applyAlignment="1">
      <alignment vertical="center"/>
    </xf>
    <xf numFmtId="1" fontId="18" fillId="0" borderId="0" xfId="24" applyNumberFormat="1" applyFont="1" applyBorder="1" applyAlignment="1">
      <alignment vertical="center"/>
    </xf>
    <xf numFmtId="0" fontId="8" fillId="0" borderId="0" xfId="24" applyFont="1" applyFill="1" applyBorder="1" applyAlignment="1">
      <alignment horizontal="left" vertical="center"/>
    </xf>
    <xf numFmtId="0" fontId="7" fillId="0" borderId="0" xfId="24" applyFont="1" applyFill="1" applyBorder="1" applyAlignment="1">
      <alignment horizontal="center" vertical="center"/>
    </xf>
    <xf numFmtId="0" fontId="7" fillId="0" borderId="0" xfId="24" applyFont="1" applyFill="1" applyBorder="1" applyAlignment="1" applyProtection="1">
      <alignment vertical="center" wrapText="1"/>
      <protection locked="0"/>
    </xf>
    <xf numFmtId="0" fontId="7" fillId="0" borderId="0" xfId="24" applyFont="1" applyFill="1" applyBorder="1" applyAlignment="1">
      <alignment vertical="center"/>
    </xf>
    <xf numFmtId="164" fontId="7" fillId="0" borderId="0" xfId="56" applyNumberFormat="1" applyFont="1" applyFill="1" applyBorder="1" applyAlignment="1">
      <alignment vertical="center"/>
    </xf>
    <xf numFmtId="0" fontId="20" fillId="0" borderId="0" xfId="24" applyFont="1" applyFill="1" applyBorder="1" applyAlignment="1">
      <alignment horizontal="right" vertical="center"/>
    </xf>
    <xf numFmtId="4" fontId="7" fillId="0" borderId="0" xfId="24" applyNumberFormat="1" applyFont="1" applyFill="1" applyBorder="1" applyAlignment="1">
      <alignment horizontal="right" vertical="center"/>
    </xf>
    <xf numFmtId="175" fontId="7" fillId="0" borderId="0" xfId="56" applyNumberFormat="1" applyFont="1" applyFill="1" applyBorder="1" applyAlignment="1">
      <alignment vertical="center"/>
    </xf>
    <xf numFmtId="164" fontId="21" fillId="0" borderId="0" xfId="56" applyNumberFormat="1" applyFont="1" applyFill="1" applyBorder="1" applyAlignment="1">
      <alignment horizontal="right" vertical="center"/>
    </xf>
    <xf numFmtId="176" fontId="21" fillId="0" borderId="0" xfId="24" applyNumberFormat="1" applyFont="1" applyFill="1" applyBorder="1" applyAlignment="1">
      <alignment vertical="center"/>
    </xf>
    <xf numFmtId="176" fontId="21" fillId="0" borderId="0" xfId="24" applyNumberFormat="1" applyFont="1" applyFill="1" applyBorder="1" applyAlignment="1">
      <alignment horizontal="left" vertical="center"/>
    </xf>
    <xf numFmtId="9" fontId="21" fillId="0" borderId="0" xfId="24" applyNumberFormat="1" applyFont="1" applyFill="1" applyBorder="1" applyAlignment="1">
      <alignment horizontal="left" vertical="center"/>
    </xf>
    <xf numFmtId="0" fontId="11" fillId="0" borderId="0" xfId="24" applyFont="1" applyFill="1" applyBorder="1" applyAlignment="1">
      <alignment vertical="center"/>
    </xf>
    <xf numFmtId="0" fontId="11" fillId="0" borderId="11" xfId="24" applyFont="1" applyFill="1" applyBorder="1" applyAlignment="1">
      <alignment horizontal="center" vertical="center"/>
    </xf>
    <xf numFmtId="0" fontId="11" fillId="0" borderId="0" xfId="24" applyFont="1" applyFill="1" applyBorder="1" applyAlignment="1">
      <alignment horizontal="center" vertical="center"/>
    </xf>
    <xf numFmtId="0" fontId="11" fillId="0" borderId="0" xfId="24" applyFont="1" applyFill="1" applyBorder="1" applyAlignment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/>
    </xf>
    <xf numFmtId="164" fontId="27" fillId="0" borderId="0" xfId="56" applyNumberFormat="1" applyFont="1" applyFill="1" applyBorder="1" applyAlignment="1" applyProtection="1">
      <alignment horizontal="center" vertical="center"/>
    </xf>
    <xf numFmtId="0" fontId="27" fillId="0" borderId="31" xfId="24" applyFont="1" applyFill="1" applyBorder="1" applyAlignment="1" applyProtection="1">
      <alignment horizontal="center" vertical="center"/>
    </xf>
    <xf numFmtId="0" fontId="11" fillId="4" borderId="8" xfId="24" applyFont="1" applyFill="1" applyBorder="1" applyAlignment="1">
      <alignment horizontal="left" vertical="center"/>
    </xf>
    <xf numFmtId="0" fontId="11" fillId="4" borderId="9" xfId="24" applyFont="1" applyFill="1" applyBorder="1" applyAlignment="1">
      <alignment horizontal="left" vertical="center"/>
    </xf>
    <xf numFmtId="0" fontId="11" fillId="4" borderId="9" xfId="24" applyFont="1" applyFill="1" applyBorder="1" applyAlignment="1">
      <alignment horizontal="center" vertical="center" wrapText="1"/>
    </xf>
    <xf numFmtId="0" fontId="27" fillId="4" borderId="9" xfId="24" applyFont="1" applyFill="1" applyBorder="1" applyAlignment="1" applyProtection="1">
      <alignment horizontal="center" vertical="center" wrapText="1"/>
    </xf>
    <xf numFmtId="0" fontId="27" fillId="4" borderId="9" xfId="24" applyFont="1" applyFill="1" applyBorder="1" applyAlignment="1" applyProtection="1">
      <alignment horizontal="center" vertical="center"/>
    </xf>
    <xf numFmtId="164" fontId="27" fillId="4" borderId="9" xfId="56" applyNumberFormat="1" applyFont="1" applyFill="1" applyBorder="1" applyAlignment="1" applyProtection="1">
      <alignment horizontal="center" vertical="center"/>
    </xf>
    <xf numFmtId="4" fontId="27" fillId="4" borderId="21" xfId="24" applyNumberFormat="1" applyFont="1" applyFill="1" applyBorder="1" applyAlignment="1" applyProtection="1">
      <alignment horizontal="center" vertical="center"/>
    </xf>
    <xf numFmtId="0" fontId="7" fillId="0" borderId="32" xfId="24" applyFill="1" applyBorder="1" applyAlignment="1">
      <alignment horizontal="center" vertical="center"/>
    </xf>
    <xf numFmtId="0" fontId="7" fillId="0" borderId="3" xfId="24" applyFont="1" applyFill="1" applyBorder="1" applyAlignment="1">
      <alignment horizontal="center" vertical="center"/>
    </xf>
    <xf numFmtId="0" fontId="7" fillId="0" borderId="2" xfId="24" applyFont="1" applyFill="1" applyBorder="1" applyAlignment="1">
      <alignment horizontal="center" vertical="center"/>
    </xf>
    <xf numFmtId="0" fontId="7" fillId="0" borderId="2" xfId="24" applyFont="1" applyFill="1" applyBorder="1" applyAlignment="1">
      <alignment horizontal="left" vertical="center" wrapText="1"/>
    </xf>
    <xf numFmtId="164" fontId="7" fillId="0" borderId="2" xfId="56" applyNumberFormat="1" applyFont="1" applyFill="1" applyBorder="1" applyAlignment="1">
      <alignment horizontal="center" vertical="center"/>
    </xf>
    <xf numFmtId="164" fontId="7" fillId="0" borderId="2" xfId="24" applyNumberFormat="1" applyFont="1" applyFill="1" applyBorder="1" applyAlignment="1">
      <alignment horizontal="center" vertical="center"/>
    </xf>
    <xf numFmtId="164" fontId="7" fillId="0" borderId="33" xfId="24" applyNumberFormat="1" applyFont="1" applyFill="1" applyBorder="1" applyAlignment="1">
      <alignment horizontal="center" vertical="center"/>
    </xf>
    <xf numFmtId="4" fontId="7" fillId="0" borderId="34" xfId="24" applyNumberFormat="1" applyFont="1" applyFill="1" applyBorder="1" applyAlignment="1" applyProtection="1">
      <alignment horizontal="right" vertical="center"/>
      <protection locked="0"/>
    </xf>
    <xf numFmtId="164" fontId="7" fillId="0" borderId="0" xfId="24" applyNumberFormat="1" applyFont="1" applyFill="1" applyBorder="1" applyAlignment="1">
      <alignment vertical="center"/>
    </xf>
    <xf numFmtId="164" fontId="11" fillId="4" borderId="38" xfId="50" applyFont="1" applyFill="1" applyBorder="1" applyAlignment="1">
      <alignment horizontal="center" vertical="center"/>
    </xf>
    <xf numFmtId="0" fontId="7" fillId="0" borderId="0" xfId="24" applyFont="1" applyAlignment="1">
      <alignment vertical="center"/>
    </xf>
    <xf numFmtId="0" fontId="7" fillId="0" borderId="0" xfId="24" applyFont="1" applyFill="1" applyBorder="1" applyAlignment="1">
      <alignment vertical="center" wrapText="1"/>
    </xf>
    <xf numFmtId="0" fontId="7" fillId="0" borderId="0" xfId="24" applyBorder="1"/>
    <xf numFmtId="0" fontId="28" fillId="0" borderId="0" xfId="24" applyFont="1" applyBorder="1" applyAlignment="1">
      <alignment horizontal="left" vertical="top"/>
    </xf>
    <xf numFmtId="0" fontId="7" fillId="0" borderId="0" xfId="24"/>
    <xf numFmtId="0" fontId="7" fillId="0" borderId="0" xfId="24" applyAlignment="1">
      <alignment vertical="center"/>
    </xf>
    <xf numFmtId="0" fontId="30" fillId="0" borderId="0" xfId="24" applyFont="1" applyAlignment="1"/>
    <xf numFmtId="0" fontId="30" fillId="0" borderId="0" xfId="24" applyFont="1" applyAlignment="1">
      <alignment horizontal="centerContinuous"/>
    </xf>
    <xf numFmtId="0" fontId="8" fillId="0" borderId="0" xfId="24" applyFont="1" applyAlignment="1">
      <alignment horizontal="centerContinuous"/>
    </xf>
    <xf numFmtId="0" fontId="7" fillId="0" borderId="0" xfId="24" applyAlignment="1">
      <alignment horizontal="centerContinuous"/>
    </xf>
    <xf numFmtId="0" fontId="32" fillId="0" borderId="0" xfId="24" applyFont="1" applyAlignment="1">
      <alignment vertical="center"/>
    </xf>
    <xf numFmtId="0" fontId="14" fillId="0" borderId="2" xfId="24" applyFont="1" applyBorder="1" applyAlignment="1">
      <alignment horizontal="center" vertical="center" wrapText="1"/>
    </xf>
    <xf numFmtId="0" fontId="7" fillId="0" borderId="33" xfId="24" applyFont="1" applyBorder="1" applyAlignment="1">
      <alignment vertical="center"/>
    </xf>
    <xf numFmtId="0" fontId="7" fillId="0" borderId="39" xfId="24" applyFont="1" applyBorder="1" applyAlignment="1">
      <alignment vertical="center"/>
    </xf>
    <xf numFmtId="10" fontId="7" fillId="0" borderId="39" xfId="4" applyNumberFormat="1" applyFont="1" applyFill="1" applyBorder="1" applyAlignment="1">
      <alignment horizontal="center" vertical="center"/>
    </xf>
    <xf numFmtId="4" fontId="7" fillId="0" borderId="39" xfId="24" applyNumberFormat="1" applyFont="1" applyBorder="1" applyAlignment="1">
      <alignment vertical="center"/>
    </xf>
    <xf numFmtId="2" fontId="33" fillId="13" borderId="2" xfId="4" applyNumberFormat="1" applyFont="1" applyFill="1" applyBorder="1" applyAlignment="1">
      <alignment horizontal="center" vertical="center"/>
    </xf>
    <xf numFmtId="2" fontId="7" fillId="13" borderId="2" xfId="4" applyNumberFormat="1" applyFont="1" applyFill="1" applyBorder="1" applyAlignment="1">
      <alignment horizontal="center" vertical="center"/>
    </xf>
    <xf numFmtId="2" fontId="31" fillId="0" borderId="2" xfId="4" applyNumberFormat="1" applyFont="1" applyFill="1" applyBorder="1" applyAlignment="1">
      <alignment horizontal="center" vertical="center"/>
    </xf>
    <xf numFmtId="0" fontId="7" fillId="0" borderId="42" xfId="24" applyFont="1" applyBorder="1" applyAlignment="1">
      <alignment vertical="center"/>
    </xf>
    <xf numFmtId="0" fontId="7" fillId="0" borderId="43" xfId="24" applyFont="1" applyBorder="1" applyAlignment="1">
      <alignment vertical="center"/>
    </xf>
    <xf numFmtId="0" fontId="7" fillId="0" borderId="41" xfId="24" applyFont="1" applyBorder="1" applyAlignment="1">
      <alignment vertical="center"/>
    </xf>
    <xf numFmtId="10" fontId="7" fillId="0" borderId="41" xfId="4" applyNumberFormat="1" applyFont="1" applyFill="1" applyBorder="1" applyAlignment="1">
      <alignment horizontal="center" vertical="center"/>
    </xf>
    <xf numFmtId="4" fontId="7" fillId="0" borderId="41" xfId="24" applyNumberFormat="1" applyFont="1" applyBorder="1" applyAlignment="1">
      <alignment vertical="center"/>
    </xf>
    <xf numFmtId="4" fontId="7" fillId="0" borderId="3" xfId="24" applyNumberFormat="1" applyFont="1" applyBorder="1" applyAlignment="1">
      <alignment vertical="center"/>
    </xf>
    <xf numFmtId="2" fontId="29" fillId="13" borderId="2" xfId="4" applyNumberFormat="1" applyFont="1" applyFill="1" applyBorder="1" applyAlignment="1">
      <alignment horizontal="center" vertical="center"/>
    </xf>
    <xf numFmtId="0" fontId="34" fillId="0" borderId="1" xfId="24" applyFont="1" applyBorder="1"/>
    <xf numFmtId="0" fontId="20" fillId="0" borderId="1" xfId="24" applyFont="1" applyBorder="1"/>
    <xf numFmtId="0" fontId="14" fillId="0" borderId="1" xfId="24" applyFont="1" applyBorder="1"/>
    <xf numFmtId="0" fontId="14" fillId="0" borderId="1" xfId="24" applyFont="1" applyBorder="1" applyAlignment="1">
      <alignment horizontal="center" vertical="center" wrapText="1"/>
    </xf>
    <xf numFmtId="2" fontId="34" fillId="0" borderId="1" xfId="24" applyNumberFormat="1" applyFont="1" applyBorder="1" applyAlignment="1">
      <alignment horizontal="center" vertical="center"/>
    </xf>
    <xf numFmtId="0" fontId="7" fillId="0" borderId="40" xfId="24" applyBorder="1"/>
    <xf numFmtId="0" fontId="11" fillId="0" borderId="0" xfId="24" applyFont="1" applyBorder="1" applyAlignment="1">
      <alignment horizontal="right" vertical="center"/>
    </xf>
    <xf numFmtId="49" fontId="36" fillId="0" borderId="0" xfId="24" applyNumberFormat="1" applyFont="1" applyBorder="1" applyAlignment="1">
      <alignment horizontal="center" vertical="center"/>
    </xf>
    <xf numFmtId="0" fontId="7" fillId="0" borderId="0" xfId="24" applyBorder="1" applyAlignment="1">
      <alignment horizontal="center" vertical="center"/>
    </xf>
    <xf numFmtId="49" fontId="11" fillId="0" borderId="0" xfId="24" applyNumberFormat="1" applyFont="1" applyBorder="1" applyAlignment="1">
      <alignment horizontal="left" vertical="center"/>
    </xf>
    <xf numFmtId="0" fontId="14" fillId="0" borderId="0" xfId="24" applyFont="1" applyFill="1" applyBorder="1"/>
    <xf numFmtId="0" fontId="11" fillId="0" borderId="0" xfId="24" applyFont="1"/>
    <xf numFmtId="10" fontId="11" fillId="0" borderId="0" xfId="53" applyNumberFormat="1" applyFont="1" applyFill="1" applyBorder="1" applyAlignment="1">
      <alignment vertical="center"/>
    </xf>
    <xf numFmtId="1" fontId="7" fillId="0" borderId="0" xfId="24" applyNumberFormat="1" applyFont="1" applyBorder="1" applyAlignment="1"/>
    <xf numFmtId="1" fontId="11" fillId="0" borderId="0" xfId="24" applyNumberFormat="1" applyFont="1" applyBorder="1" applyAlignment="1">
      <alignment vertical="center"/>
    </xf>
    <xf numFmtId="1" fontId="15" fillId="0" borderId="0" xfId="24" applyNumberFormat="1" applyFont="1" applyBorder="1" applyAlignment="1">
      <alignment vertical="center"/>
    </xf>
    <xf numFmtId="0" fontId="27" fillId="4" borderId="10" xfId="24" applyFont="1" applyFill="1" applyBorder="1" applyAlignment="1" applyProtection="1">
      <alignment horizontal="center" vertical="center" wrapText="1"/>
    </xf>
    <xf numFmtId="0" fontId="27" fillId="4" borderId="12" xfId="24" applyFont="1" applyFill="1" applyBorder="1" applyAlignment="1" applyProtection="1">
      <alignment horizontal="center" vertical="center" wrapText="1"/>
    </xf>
    <xf numFmtId="164" fontId="11" fillId="4" borderId="35" xfId="50" applyFont="1" applyFill="1" applyBorder="1" applyAlignment="1">
      <alignment horizontal="right" vertical="center"/>
    </xf>
    <xf numFmtId="164" fontId="11" fillId="4" borderId="36" xfId="50" applyFont="1" applyFill="1" applyBorder="1" applyAlignment="1">
      <alignment horizontal="right" vertical="center"/>
    </xf>
    <xf numFmtId="164" fontId="11" fillId="4" borderId="37" xfId="50" applyFont="1" applyFill="1" applyBorder="1" applyAlignment="1">
      <alignment horizontal="right" vertical="center"/>
    </xf>
    <xf numFmtId="0" fontId="27" fillId="4" borderId="10" xfId="24" applyFont="1" applyFill="1" applyBorder="1" applyAlignment="1" applyProtection="1">
      <alignment horizontal="center" vertical="center"/>
    </xf>
    <xf numFmtId="0" fontId="11" fillId="4" borderId="12" xfId="24" applyFont="1" applyFill="1" applyBorder="1" applyAlignment="1">
      <alignment horizontal="center" vertical="center"/>
    </xf>
    <xf numFmtId="0" fontId="27" fillId="4" borderId="12" xfId="24" applyFont="1" applyFill="1" applyBorder="1" applyAlignment="1" applyProtection="1">
      <alignment horizontal="center" vertical="center"/>
    </xf>
    <xf numFmtId="0" fontId="11" fillId="4" borderId="10" xfId="24" applyFont="1" applyFill="1" applyBorder="1" applyAlignment="1">
      <alignment horizontal="center" vertical="center" wrapText="1"/>
    </xf>
    <xf numFmtId="0" fontId="11" fillId="4" borderId="12" xfId="24" applyFont="1" applyFill="1" applyBorder="1" applyAlignment="1">
      <alignment horizontal="center" vertical="center" wrapText="1"/>
    </xf>
    <xf numFmtId="164" fontId="27" fillId="4" borderId="10" xfId="56" applyNumberFormat="1" applyFont="1" applyFill="1" applyBorder="1" applyAlignment="1" applyProtection="1">
      <alignment horizontal="center" vertical="center"/>
    </xf>
    <xf numFmtId="164" fontId="27" fillId="4" borderId="12" xfId="56" applyNumberFormat="1" applyFont="1" applyFill="1" applyBorder="1" applyAlignment="1" applyProtection="1">
      <alignment horizontal="center" vertical="center"/>
    </xf>
    <xf numFmtId="0" fontId="11" fillId="4" borderId="4" xfId="24" applyFont="1" applyFill="1" applyBorder="1" applyAlignment="1">
      <alignment horizontal="center" vertical="center"/>
    </xf>
    <xf numFmtId="0" fontId="11" fillId="4" borderId="5" xfId="24" applyFont="1" applyFill="1" applyBorder="1" applyAlignment="1">
      <alignment horizontal="center" vertical="center"/>
    </xf>
    <xf numFmtId="0" fontId="11" fillId="4" borderId="6" xfId="24" applyFont="1" applyFill="1" applyBorder="1" applyAlignment="1">
      <alignment horizontal="center" vertical="center"/>
    </xf>
    <xf numFmtId="1" fontId="7" fillId="0" borderId="0" xfId="24" applyNumberFormat="1" applyFont="1" applyBorder="1" applyAlignment="1">
      <alignment horizontal="center"/>
    </xf>
    <xf numFmtId="1" fontId="11" fillId="0" borderId="0" xfId="24" applyNumberFormat="1" applyFont="1" applyBorder="1" applyAlignment="1">
      <alignment horizontal="center" vertical="center"/>
    </xf>
    <xf numFmtId="1" fontId="15" fillId="0" borderId="0" xfId="24" applyNumberFormat="1" applyFont="1" applyBorder="1" applyAlignment="1">
      <alignment horizontal="center" vertical="center"/>
    </xf>
    <xf numFmtId="177" fontId="11" fillId="0" borderId="0" xfId="57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69" fontId="11" fillId="0" borderId="24" xfId="0" applyNumberFormat="1" applyFont="1" applyFill="1" applyBorder="1" applyAlignment="1" applyProtection="1">
      <alignment horizontal="center" vertical="center"/>
      <protection locked="0"/>
    </xf>
    <xf numFmtId="169" fontId="11" fillId="0" borderId="26" xfId="0" applyNumberFormat="1" applyFont="1" applyFill="1" applyBorder="1" applyAlignment="1" applyProtection="1">
      <alignment horizontal="center" vertical="center"/>
      <protection locked="0"/>
    </xf>
    <xf numFmtId="169" fontId="11" fillId="0" borderId="27" xfId="0" applyNumberFormat="1" applyFont="1" applyFill="1" applyBorder="1" applyAlignment="1" applyProtection="1">
      <alignment horizontal="center" vertical="center"/>
      <protection locked="0"/>
    </xf>
    <xf numFmtId="168" fontId="8" fillId="0" borderId="29" xfId="0" applyNumberFormat="1" applyFont="1" applyFill="1" applyBorder="1" applyAlignment="1">
      <alignment horizontal="center" vertical="center"/>
    </xf>
    <xf numFmtId="168" fontId="8" fillId="0" borderId="30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169" fontId="11" fillId="0" borderId="10" xfId="0" applyNumberFormat="1" applyFont="1" applyFill="1" applyBorder="1" applyAlignment="1" applyProtection="1">
      <alignment horizontal="center" vertical="center"/>
      <protection locked="0"/>
    </xf>
    <xf numFmtId="169" fontId="11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 applyProtection="1">
      <alignment horizontal="center" vertical="center" wrapText="1"/>
    </xf>
    <xf numFmtId="167" fontId="8" fillId="4" borderId="12" xfId="0" applyNumberFormat="1" applyFont="1" applyFill="1" applyBorder="1" applyAlignment="1" applyProtection="1">
      <alignment horizontal="center" vertical="center" wrapText="1"/>
    </xf>
    <xf numFmtId="168" fontId="8" fillId="0" borderId="13" xfId="0" applyNumberFormat="1" applyFont="1" applyFill="1" applyBorder="1" applyAlignment="1">
      <alignment horizontal="center" vertical="center"/>
    </xf>
    <xf numFmtId="168" fontId="8" fillId="0" borderId="17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177" fontId="8" fillId="0" borderId="0" xfId="57" applyNumberFormat="1" applyFont="1" applyFill="1" applyBorder="1" applyAlignment="1">
      <alignment horizontal="left" vertical="center"/>
    </xf>
    <xf numFmtId="0" fontId="11" fillId="13" borderId="45" xfId="24" applyFont="1" applyFill="1" applyBorder="1" applyAlignment="1">
      <alignment horizontal="right" vertical="center"/>
    </xf>
    <xf numFmtId="0" fontId="11" fillId="13" borderId="46" xfId="24" applyFont="1" applyFill="1" applyBorder="1" applyAlignment="1">
      <alignment horizontal="right" vertical="center"/>
    </xf>
    <xf numFmtId="0" fontId="11" fillId="13" borderId="48" xfId="24" applyFont="1" applyFill="1" applyBorder="1" applyAlignment="1">
      <alignment horizontal="right" vertical="center"/>
    </xf>
    <xf numFmtId="0" fontId="11" fillId="13" borderId="49" xfId="24" applyFont="1" applyFill="1" applyBorder="1" applyAlignment="1">
      <alignment horizontal="right" vertical="center"/>
    </xf>
    <xf numFmtId="10" fontId="11" fillId="13" borderId="47" xfId="24" applyNumberFormat="1" applyFont="1" applyFill="1" applyBorder="1" applyAlignment="1">
      <alignment horizontal="center" vertical="center"/>
    </xf>
    <xf numFmtId="10" fontId="11" fillId="13" borderId="50" xfId="24" applyNumberFormat="1" applyFont="1" applyFill="1" applyBorder="1" applyAlignment="1">
      <alignment horizontal="center" vertical="center"/>
    </xf>
    <xf numFmtId="0" fontId="11" fillId="0" borderId="0" xfId="24" applyFont="1" applyBorder="1" applyAlignment="1">
      <alignment vertical="center"/>
    </xf>
    <xf numFmtId="0" fontId="31" fillId="2" borderId="33" xfId="24" applyFont="1" applyFill="1" applyBorder="1" applyAlignment="1">
      <alignment horizontal="right" vertical="center"/>
    </xf>
    <xf numFmtId="0" fontId="31" fillId="2" borderId="39" xfId="24" applyFont="1" applyFill="1" applyBorder="1" applyAlignment="1">
      <alignment horizontal="right" vertical="center"/>
    </xf>
    <xf numFmtId="0" fontId="31" fillId="2" borderId="3" xfId="24" applyFont="1" applyFill="1" applyBorder="1" applyAlignment="1">
      <alignment horizontal="right" vertical="center"/>
    </xf>
    <xf numFmtId="0" fontId="31" fillId="0" borderId="0" xfId="24" applyFont="1" applyFill="1" applyBorder="1" applyAlignment="1">
      <alignment horizontal="left"/>
    </xf>
    <xf numFmtId="0" fontId="11" fillId="0" borderId="8" xfId="24" applyFont="1" applyBorder="1" applyAlignment="1">
      <alignment horizontal="right" vertical="center"/>
    </xf>
    <xf numFmtId="0" fontId="11" fillId="0" borderId="11" xfId="24" applyFont="1" applyBorder="1" applyAlignment="1">
      <alignment horizontal="right" vertical="center"/>
    </xf>
    <xf numFmtId="0" fontId="11" fillId="0" borderId="44" xfId="24" applyFont="1" applyBorder="1" applyAlignment="1">
      <alignment horizontal="right" vertical="center"/>
    </xf>
    <xf numFmtId="0" fontId="11" fillId="0" borderId="5" xfId="24" applyFont="1" applyBorder="1" applyAlignment="1">
      <alignment horizontal="center"/>
    </xf>
    <xf numFmtId="49" fontId="11" fillId="0" borderId="9" xfId="24" applyNumberFormat="1" applyFont="1" applyBorder="1" applyAlignment="1">
      <alignment horizontal="left" vertical="center"/>
    </xf>
    <xf numFmtId="49" fontId="11" fillId="0" borderId="0" xfId="24" applyNumberFormat="1" applyFont="1" applyBorder="1" applyAlignment="1">
      <alignment horizontal="left" vertical="center"/>
    </xf>
    <xf numFmtId="49" fontId="11" fillId="0" borderId="40" xfId="24" applyNumberFormat="1" applyFont="1" applyBorder="1" applyAlignment="1">
      <alignment horizontal="left" vertical="center"/>
    </xf>
    <xf numFmtId="0" fontId="35" fillId="0" borderId="21" xfId="24" applyFont="1" applyFill="1" applyBorder="1" applyAlignment="1">
      <alignment horizontal="center" vertical="center"/>
    </xf>
    <xf numFmtId="0" fontId="14" fillId="0" borderId="31" xfId="24" applyFont="1" applyFill="1" applyBorder="1" applyAlignment="1">
      <alignment horizontal="center" vertical="center"/>
    </xf>
    <xf numFmtId="0" fontId="14" fillId="0" borderId="23" xfId="24" applyFont="1" applyFill="1" applyBorder="1" applyAlignment="1">
      <alignment horizontal="center" vertical="center"/>
    </xf>
    <xf numFmtId="49" fontId="36" fillId="0" borderId="9" xfId="24" applyNumberFormat="1" applyFont="1" applyBorder="1" applyAlignment="1">
      <alignment horizontal="center" vertical="center"/>
    </xf>
    <xf numFmtId="49" fontId="36" fillId="0" borderId="40" xfId="24" applyNumberFormat="1" applyFont="1" applyBorder="1" applyAlignment="1">
      <alignment horizontal="center" vertical="center"/>
    </xf>
    <xf numFmtId="49" fontId="11" fillId="0" borderId="9" xfId="24" applyNumberFormat="1" applyFont="1" applyBorder="1" applyAlignment="1">
      <alignment horizontal="center" vertical="center"/>
    </xf>
    <xf numFmtId="0" fontId="7" fillId="0" borderId="9" xfId="24" applyBorder="1" applyAlignment="1">
      <alignment horizontal="center" vertical="center"/>
    </xf>
    <xf numFmtId="0" fontId="7" fillId="0" borderId="40" xfId="24" applyBorder="1" applyAlignment="1">
      <alignment horizontal="center" vertical="center"/>
    </xf>
    <xf numFmtId="0" fontId="14" fillId="0" borderId="33" xfId="24" applyFont="1" applyBorder="1" applyAlignment="1">
      <alignment horizontal="center" vertical="center" wrapText="1"/>
    </xf>
    <xf numFmtId="0" fontId="14" fillId="0" borderId="39" xfId="24" applyFont="1" applyBorder="1" applyAlignment="1">
      <alignment horizontal="center" vertical="center" wrapText="1"/>
    </xf>
    <xf numFmtId="0" fontId="14" fillId="0" borderId="3" xfId="24" applyFont="1" applyBorder="1" applyAlignment="1">
      <alignment horizontal="center" vertical="center" wrapText="1"/>
    </xf>
    <xf numFmtId="0" fontId="31" fillId="14" borderId="33" xfId="24" applyFont="1" applyFill="1" applyBorder="1" applyAlignment="1">
      <alignment horizontal="left" vertical="center"/>
    </xf>
    <xf numFmtId="0" fontId="31" fillId="14" borderId="39" xfId="24" applyFont="1" applyFill="1" applyBorder="1" applyAlignment="1">
      <alignment horizontal="left" vertical="center"/>
    </xf>
    <xf numFmtId="0" fontId="31" fillId="14" borderId="3" xfId="24" applyFont="1" applyFill="1" applyBorder="1" applyAlignment="1">
      <alignment horizontal="left" vertical="center"/>
    </xf>
    <xf numFmtId="0" fontId="7" fillId="0" borderId="33" xfId="24" applyFont="1" applyBorder="1" applyAlignment="1">
      <alignment horizontal="left" vertical="center"/>
    </xf>
    <xf numFmtId="0" fontId="7" fillId="0" borderId="39" xfId="24" applyFont="1" applyBorder="1" applyAlignment="1">
      <alignment horizontal="left" vertical="center"/>
    </xf>
    <xf numFmtId="0" fontId="7" fillId="0" borderId="3" xfId="24" applyFont="1" applyBorder="1" applyAlignment="1">
      <alignment horizontal="left" vertical="center"/>
    </xf>
    <xf numFmtId="0" fontId="8" fillId="0" borderId="0" xfId="24" applyFont="1" applyAlignment="1">
      <alignment horizontal="center" vertical="center"/>
    </xf>
  </cellXfs>
  <cellStyles count="103">
    <cellStyle name="20% - Ênfase1" xfId="77" builtinId="30" customBuiltin="1"/>
    <cellStyle name="20% - Ênfase1 2" xfId="10" xr:uid="{00000000-0005-0000-0000-000001000000}"/>
    <cellStyle name="20% - Ênfase2" xfId="81" builtinId="34" customBuiltin="1"/>
    <cellStyle name="20% - Ênfase2 2" xfId="11" xr:uid="{00000000-0005-0000-0000-000003000000}"/>
    <cellStyle name="20% - Ênfase3" xfId="85" builtinId="38" customBuiltin="1"/>
    <cellStyle name="20% - Ênfase3 2" xfId="12" xr:uid="{00000000-0005-0000-0000-000005000000}"/>
    <cellStyle name="20% - Ênfase4" xfId="89" builtinId="42" customBuiltin="1"/>
    <cellStyle name="20% - Ênfase4 2" xfId="13" xr:uid="{00000000-0005-0000-0000-000007000000}"/>
    <cellStyle name="20% - Ênfase5" xfId="93" builtinId="46" customBuiltin="1"/>
    <cellStyle name="20% - Ênfase6" xfId="97" builtinId="50" customBuiltin="1"/>
    <cellStyle name="40% - Ênfase1" xfId="78" builtinId="31" customBuiltin="1"/>
    <cellStyle name="40% - Ênfase2" xfId="82" builtinId="35" customBuiltin="1"/>
    <cellStyle name="40% - Ênfase3" xfId="86" builtinId="39" customBuiltin="1"/>
    <cellStyle name="40% - Ênfase3 2" xfId="14" xr:uid="{00000000-0005-0000-0000-00000D000000}"/>
    <cellStyle name="40% - Ênfase4" xfId="90" builtinId="43" customBuiltin="1"/>
    <cellStyle name="40% - Ênfase5" xfId="94" builtinId="47" customBuiltin="1"/>
    <cellStyle name="40% - Ênfase6" xfId="98" builtinId="51" customBuiltin="1"/>
    <cellStyle name="60% - Ênfase1" xfId="79" builtinId="32" customBuiltin="1"/>
    <cellStyle name="60% - Ênfase2" xfId="83" builtinId="36" customBuiltin="1"/>
    <cellStyle name="60% - Ênfase3" xfId="87" builtinId="40" customBuiltin="1"/>
    <cellStyle name="60% - Ênfase3 2" xfId="15" xr:uid="{00000000-0005-0000-0000-000014000000}"/>
    <cellStyle name="60% - Ênfase4" xfId="91" builtinId="44" customBuiltin="1"/>
    <cellStyle name="60% - Ênfase4 2" xfId="16" xr:uid="{00000000-0005-0000-0000-000016000000}"/>
    <cellStyle name="60% - Ênfase5" xfId="95" builtinId="48" customBuiltin="1"/>
    <cellStyle name="60% - Ênfase6" xfId="99" builtinId="52" customBuiltin="1"/>
    <cellStyle name="60% - Ênfase6 2" xfId="17" xr:uid="{00000000-0005-0000-0000-000019000000}"/>
    <cellStyle name="Bom" xfId="65" builtinId="26" customBuiltin="1"/>
    <cellStyle name="Cálculo" xfId="70" builtinId="22" customBuiltin="1"/>
    <cellStyle name="Célula de Verificação" xfId="72" builtinId="23" customBuiltin="1"/>
    <cellStyle name="Célula Vinculada" xfId="71" builtinId="24" customBuiltin="1"/>
    <cellStyle name="Ênfase1" xfId="76" builtinId="29" customBuiltin="1"/>
    <cellStyle name="Ênfase2" xfId="80" builtinId="33" customBuiltin="1"/>
    <cellStyle name="Ênfase3" xfId="84" builtinId="37" customBuiltin="1"/>
    <cellStyle name="Ênfase4" xfId="88" builtinId="41" customBuiltin="1"/>
    <cellStyle name="Ênfase5" xfId="92" builtinId="45" customBuiltin="1"/>
    <cellStyle name="Ênfase6" xfId="96" builtinId="49" customBuiltin="1"/>
    <cellStyle name="Entrada" xfId="68" builtinId="20" customBuiltin="1"/>
    <cellStyle name="Estilo 1" xfId="18" xr:uid="{00000000-0005-0000-0000-000025000000}"/>
    <cellStyle name="Euro" xfId="19" xr:uid="{00000000-0005-0000-0000-000026000000}"/>
    <cellStyle name="Hyperlink 2" xfId="20" xr:uid="{00000000-0005-0000-0000-000027000000}"/>
    <cellStyle name="Moeda 2" xfId="9" xr:uid="{00000000-0005-0000-0000-00002A000000}"/>
    <cellStyle name="Moeda 2 2 2" xfId="21" xr:uid="{00000000-0005-0000-0000-00002B000000}"/>
    <cellStyle name="Moeda 3" xfId="22" xr:uid="{00000000-0005-0000-0000-00002C000000}"/>
    <cellStyle name="Moeda 3 3" xfId="23" xr:uid="{00000000-0005-0000-0000-00002D000000}"/>
    <cellStyle name="Neutro" xfId="67" builtinId="28" customBuiltin="1"/>
    <cellStyle name="Normal" xfId="0" builtinId="0"/>
    <cellStyle name="Normal 10" xfId="24" xr:uid="{00000000-0005-0000-0000-000030000000}"/>
    <cellStyle name="Normal 11" xfId="25" xr:uid="{00000000-0005-0000-0000-000031000000}"/>
    <cellStyle name="Normal 12" xfId="102" xr:uid="{00000000-0005-0000-0000-000032000000}"/>
    <cellStyle name="Normal 13" xfId="5" xr:uid="{00000000-0005-0000-0000-000033000000}"/>
    <cellStyle name="Normal 2" xfId="6" xr:uid="{00000000-0005-0000-0000-000034000000}"/>
    <cellStyle name="Normal 2 2" xfId="7" xr:uid="{00000000-0005-0000-0000-000035000000}"/>
    <cellStyle name="Normal 2 2 2" xfId="58" xr:uid="{00000000-0005-0000-0000-000036000000}"/>
    <cellStyle name="Normal 3" xfId="8" xr:uid="{00000000-0005-0000-0000-000037000000}"/>
    <cellStyle name="Normal 3 2" xfId="26" xr:uid="{00000000-0005-0000-0000-000038000000}"/>
    <cellStyle name="Normal 3 3" xfId="27" xr:uid="{00000000-0005-0000-0000-000039000000}"/>
    <cellStyle name="Normal 3 3 2" xfId="28" xr:uid="{00000000-0005-0000-0000-00003A000000}"/>
    <cellStyle name="Normal 3 4" xfId="59" xr:uid="{00000000-0005-0000-0000-00003B000000}"/>
    <cellStyle name="Normal 4" xfId="29" xr:uid="{00000000-0005-0000-0000-00003C000000}"/>
    <cellStyle name="Normal 4 2" xfId="30" xr:uid="{00000000-0005-0000-0000-00003D000000}"/>
    <cellStyle name="Normal 4_RUA VINICIUS DE MORAES   1ª MEDIÇÃO FEITA PELA QUADRANTE EXCEL 2003" xfId="31" xr:uid="{00000000-0005-0000-0000-00003E000000}"/>
    <cellStyle name="Normal 5" xfId="32" xr:uid="{00000000-0005-0000-0000-00003F000000}"/>
    <cellStyle name="Normal 6" xfId="33" xr:uid="{00000000-0005-0000-0000-000040000000}"/>
    <cellStyle name="Normal 7" xfId="34" xr:uid="{00000000-0005-0000-0000-000041000000}"/>
    <cellStyle name="Normal 8" xfId="54" xr:uid="{00000000-0005-0000-0000-000042000000}"/>
    <cellStyle name="Normal 9" xfId="100" xr:uid="{00000000-0005-0000-0000-000043000000}"/>
    <cellStyle name="Normal 9 2" xfId="2" xr:uid="{00000000-0005-0000-0000-000044000000}"/>
    <cellStyle name="Nota 2" xfId="35" xr:uid="{00000000-0005-0000-0000-000048000000}"/>
    <cellStyle name="Nota 2 2" xfId="36" xr:uid="{00000000-0005-0000-0000-000049000000}"/>
    <cellStyle name="Nota 3" xfId="101" xr:uid="{00000000-0005-0000-0000-00004A000000}"/>
    <cellStyle name="Porcentagem" xfId="53" builtinId="5"/>
    <cellStyle name="Porcentagem 2" xfId="4" xr:uid="{00000000-0005-0000-0000-00004C000000}"/>
    <cellStyle name="Porcentagem 2 2" xfId="37" xr:uid="{00000000-0005-0000-0000-00004D000000}"/>
    <cellStyle name="Porcentagem 2 2 2" xfId="38" xr:uid="{00000000-0005-0000-0000-00004E000000}"/>
    <cellStyle name="Porcentagem 2 3" xfId="39" xr:uid="{00000000-0005-0000-0000-00004F000000}"/>
    <cellStyle name="Porcentagem 3" xfId="40" xr:uid="{00000000-0005-0000-0000-000050000000}"/>
    <cellStyle name="Porcentagem 3 2" xfId="41" xr:uid="{00000000-0005-0000-0000-000051000000}"/>
    <cellStyle name="Porcentagem 4" xfId="42" xr:uid="{00000000-0005-0000-0000-000052000000}"/>
    <cellStyle name="Ruim" xfId="66" builtinId="27" customBuiltin="1"/>
    <cellStyle name="Saída" xfId="69" builtinId="21" customBuiltin="1"/>
    <cellStyle name="Separador de milhares 2" xfId="43" xr:uid="{00000000-0005-0000-0000-000054000000}"/>
    <cellStyle name="Separador de milhares 2 2" xfId="1" xr:uid="{00000000-0005-0000-0000-000055000000}"/>
    <cellStyle name="Separador de milhares 2 2 2" xfId="44" xr:uid="{00000000-0005-0000-0000-000056000000}"/>
    <cellStyle name="Separador de milhares 2 2 3" xfId="3" xr:uid="{00000000-0005-0000-0000-000057000000}"/>
    <cellStyle name="Separador de milhares 2 2 4" xfId="57" xr:uid="{00000000-0005-0000-0000-000058000000}"/>
    <cellStyle name="Separador de milhares 2 3" xfId="56" xr:uid="{00000000-0005-0000-0000-000059000000}"/>
    <cellStyle name="Separador de milhares 3" xfId="45" xr:uid="{00000000-0005-0000-0000-00005A000000}"/>
    <cellStyle name="Separador de milhares 4" xfId="46" xr:uid="{00000000-0005-0000-0000-00005B000000}"/>
    <cellStyle name="Separador de milhares 4 2" xfId="47" xr:uid="{00000000-0005-0000-0000-00005C000000}"/>
    <cellStyle name="Separador de milhaȤes" xfId="48" xr:uid="{00000000-0005-0000-0000-00005D000000}"/>
    <cellStyle name="Texto de Aviso" xfId="73" builtinId="11" customBuiltin="1"/>
    <cellStyle name="Texto Explicativo" xfId="74" builtinId="53" customBuiltin="1"/>
    <cellStyle name="Título" xfId="60" builtinId="15" customBuiltin="1"/>
    <cellStyle name="Título 1" xfId="61" builtinId="16" customBuiltin="1"/>
    <cellStyle name="Título 2" xfId="62" builtinId="17" customBuiltin="1"/>
    <cellStyle name="Título 3" xfId="63" builtinId="18" customBuiltin="1"/>
    <cellStyle name="Título 4" xfId="64" builtinId="19" customBuiltin="1"/>
    <cellStyle name="Título 5" xfId="49" xr:uid="{00000000-0005-0000-0000-000065000000}"/>
    <cellStyle name="Total" xfId="75" builtinId="25" customBuiltin="1"/>
    <cellStyle name="Vírgula 2" xfId="50" xr:uid="{00000000-0005-0000-0000-000067000000}"/>
    <cellStyle name="Vírgula 2 2" xfId="51" xr:uid="{00000000-0005-0000-0000-000068000000}"/>
    <cellStyle name="Vírgula 2_PC com exigências da caixa GRAVAR" xfId="52" xr:uid="{00000000-0005-0000-0000-000069000000}"/>
    <cellStyle name="Vírgula 3" xfId="55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3</xdr:col>
      <xdr:colOff>241300</xdr:colOff>
      <xdr:row>3</xdr:row>
      <xdr:rowOff>278342</xdr:rowOff>
    </xdr:to>
    <xdr:pic>
      <xdr:nvPicPr>
        <xdr:cNvPr id="3" name="Imagem 2" descr="logo-buzios-header-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33350"/>
          <a:ext cx="2146300" cy="821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1070535</xdr:colOff>
      <xdr:row>4</xdr:row>
      <xdr:rowOff>81679</xdr:rowOff>
    </xdr:to>
    <xdr:pic>
      <xdr:nvPicPr>
        <xdr:cNvPr id="3" name="Imagem 2" descr="logo-buzios-header-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853" y="201706"/>
          <a:ext cx="2146300" cy="821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100854</xdr:rowOff>
    </xdr:from>
    <xdr:to>
      <xdr:col>3</xdr:col>
      <xdr:colOff>566271</xdr:colOff>
      <xdr:row>4</xdr:row>
      <xdr:rowOff>126503</xdr:rowOff>
    </xdr:to>
    <xdr:pic>
      <xdr:nvPicPr>
        <xdr:cNvPr id="3" name="Imagem 2" descr="logo-buzios-header-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854"/>
          <a:ext cx="2146300" cy="821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dosEmop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dosEmop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9-2481D\Desktop\Rua%20dos%20Ipes\SINAPI%2002-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JETOS\ITAOCARA\pav.%202020\projeto\PLANILHA%20M&#218;LTIPLA%202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Emopmod"/>
      <sheetName val="PLANILHA ATUALIZADA"/>
      <sheetName val="#REF"/>
      <sheetName val="_RE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SINAPI-I</v>
          </cell>
        </row>
        <row r="7">
          <cell r="A7" t="str">
            <v>SINAPI-I</v>
          </cell>
        </row>
        <row r="8">
          <cell r="A8" t="str">
            <v>SINAPI-I</v>
          </cell>
        </row>
        <row r="9">
          <cell r="A9" t="str">
            <v>SINAPI-I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</v>
          </cell>
        </row>
        <row r="13">
          <cell r="A13" t="str">
            <v>SINAPI</v>
          </cell>
        </row>
        <row r="14">
          <cell r="A14" t="str">
            <v>SINAPI</v>
          </cell>
        </row>
        <row r="15">
          <cell r="A15" t="str">
            <v>SINAPI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/>
      <sheetData sheetId="1"/>
      <sheetData sheetId="2">
        <row r="6">
          <cell r="G6" t="str">
            <v xml:space="preserve">PREFEITURA MUNICIPAL DE ITAOCARA </v>
          </cell>
        </row>
        <row r="7">
          <cell r="G7" t="str">
            <v>ITAOCARA - RJ</v>
          </cell>
        </row>
        <row r="8">
          <cell r="G8" t="str">
            <v>01065412-75/2019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73"/>
  <sheetViews>
    <sheetView tabSelected="1" view="pageBreakPreview" zoomScale="90" zoomScaleNormal="90" zoomScaleSheetLayoutView="90" workbookViewId="0">
      <selection activeCell="L7" sqref="L7"/>
    </sheetView>
  </sheetViews>
  <sheetFormatPr defaultRowHeight="12.75" x14ac:dyDescent="0.2"/>
  <cols>
    <col min="1" max="1" width="7.42578125" style="34" customWidth="1"/>
    <col min="2" max="2" width="9.7109375" style="34" customWidth="1"/>
    <col min="3" max="3" width="13.140625" style="32" bestFit="1" customWidth="1"/>
    <col min="4" max="4" width="52.28515625" style="69" customWidth="1"/>
    <col min="5" max="5" width="7.42578125" style="34" bestFit="1" customWidth="1"/>
    <col min="6" max="6" width="10.28515625" style="35" customWidth="1"/>
    <col min="7" max="7" width="10.7109375" style="34" customWidth="1"/>
    <col min="8" max="8" width="14.140625" style="34" customWidth="1"/>
    <col min="9" max="9" width="12.85546875" style="34" customWidth="1"/>
    <col min="10" max="10" width="9.7109375" style="34" customWidth="1"/>
    <col min="11" max="16384" width="9.140625" style="34"/>
  </cols>
  <sheetData>
    <row r="1" spans="1:14" s="28" customFormat="1" ht="21.75" customHeight="1" x14ac:dyDescent="0.2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27"/>
      <c r="K1" s="27"/>
      <c r="L1" s="27"/>
      <c r="M1" s="27"/>
      <c r="N1" s="27"/>
    </row>
    <row r="2" spans="1:14" s="28" customFormat="1" ht="15.75" customHeight="1" x14ac:dyDescent="0.2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27"/>
      <c r="K2" s="27"/>
      <c r="L2" s="27"/>
      <c r="M2" s="27"/>
      <c r="N2" s="27"/>
    </row>
    <row r="3" spans="1:14" s="28" customFormat="1" ht="15.75" customHeight="1" x14ac:dyDescent="0.2">
      <c r="A3" s="127" t="s">
        <v>224</v>
      </c>
      <c r="B3" s="127"/>
      <c r="C3" s="127"/>
      <c r="D3" s="127"/>
      <c r="E3" s="127"/>
      <c r="F3" s="127"/>
      <c r="G3" s="127"/>
      <c r="H3" s="127"/>
      <c r="I3" s="127"/>
      <c r="J3" s="27"/>
      <c r="K3" s="27"/>
      <c r="L3" s="27"/>
      <c r="M3" s="27"/>
      <c r="N3" s="27"/>
    </row>
    <row r="4" spans="1:14" s="28" customFormat="1" ht="31.5" customHeight="1" x14ac:dyDescent="0.2">
      <c r="A4" s="29"/>
      <c r="B4" s="29"/>
      <c r="C4" s="29"/>
      <c r="D4" s="30"/>
      <c r="E4" s="30"/>
      <c r="F4" s="30"/>
      <c r="G4" s="30"/>
      <c r="H4" s="30"/>
      <c r="I4" s="30"/>
      <c r="J4" s="27"/>
      <c r="K4" s="27"/>
      <c r="L4" s="27"/>
      <c r="M4" s="27"/>
      <c r="N4" s="27"/>
    </row>
    <row r="5" spans="1:14" ht="19.5" customHeight="1" x14ac:dyDescent="0.2">
      <c r="A5" s="31" t="s">
        <v>208</v>
      </c>
      <c r="B5" s="31"/>
      <c r="D5" s="33"/>
      <c r="I5" s="36"/>
    </row>
    <row r="6" spans="1:14" ht="19.5" customHeight="1" x14ac:dyDescent="0.2">
      <c r="A6" s="31" t="s">
        <v>14</v>
      </c>
      <c r="B6" s="31"/>
      <c r="D6" s="33"/>
      <c r="F6" s="37"/>
      <c r="G6" s="38"/>
      <c r="H6" s="38"/>
    </row>
    <row r="7" spans="1:14" ht="19.5" customHeight="1" x14ac:dyDescent="0.2">
      <c r="A7" s="31" t="s">
        <v>227</v>
      </c>
      <c r="B7" s="31"/>
      <c r="D7" s="33"/>
      <c r="F7" s="39"/>
      <c r="G7" s="40"/>
      <c r="H7" s="40"/>
      <c r="I7" s="40"/>
    </row>
    <row r="8" spans="1:14" ht="17.25" customHeight="1" x14ac:dyDescent="0.2">
      <c r="A8" s="128" t="s">
        <v>218</v>
      </c>
      <c r="B8" s="128"/>
      <c r="C8" s="128"/>
      <c r="D8" s="33"/>
      <c r="F8" s="39"/>
      <c r="G8" s="41"/>
      <c r="H8" s="41"/>
      <c r="I8" s="41"/>
    </row>
    <row r="9" spans="1:14" ht="17.25" customHeight="1" x14ac:dyDescent="0.2">
      <c r="A9" s="128">
        <v>0.2246999999999999</v>
      </c>
      <c r="B9" s="128"/>
      <c r="C9" s="128"/>
      <c r="D9" s="33"/>
      <c r="F9" s="39"/>
      <c r="G9" s="41"/>
      <c r="H9" s="41"/>
      <c r="I9" s="41"/>
    </row>
    <row r="10" spans="1:14" ht="8.25" customHeight="1" thickBot="1" x14ac:dyDescent="0.25">
      <c r="C10" s="31"/>
      <c r="D10" s="33"/>
      <c r="F10" s="39"/>
      <c r="G10" s="42"/>
      <c r="H10" s="42"/>
    </row>
    <row r="11" spans="1:14" ht="21" customHeight="1" thickBot="1" x14ac:dyDescent="0.25">
      <c r="A11" s="122" t="s">
        <v>228</v>
      </c>
      <c r="B11" s="123"/>
      <c r="C11" s="123"/>
      <c r="D11" s="123"/>
      <c r="E11" s="123"/>
      <c r="F11" s="123"/>
      <c r="G11" s="123"/>
      <c r="H11" s="123"/>
      <c r="I11" s="124"/>
    </row>
    <row r="12" spans="1:14" s="43" customFormat="1" ht="12.75" customHeight="1" x14ac:dyDescent="0.2">
      <c r="A12" s="115" t="s">
        <v>15</v>
      </c>
      <c r="B12" s="115" t="s">
        <v>166</v>
      </c>
      <c r="C12" s="118" t="s">
        <v>167</v>
      </c>
      <c r="D12" s="110" t="s">
        <v>168</v>
      </c>
      <c r="E12" s="115" t="s">
        <v>169</v>
      </c>
      <c r="F12" s="120" t="s">
        <v>170</v>
      </c>
      <c r="G12" s="110" t="s">
        <v>171</v>
      </c>
      <c r="H12" s="110" t="s">
        <v>172</v>
      </c>
      <c r="I12" s="110" t="s">
        <v>173</v>
      </c>
    </row>
    <row r="13" spans="1:14" s="43" customFormat="1" ht="23.25" customHeight="1" thickBot="1" x14ac:dyDescent="0.25">
      <c r="A13" s="116"/>
      <c r="B13" s="117"/>
      <c r="C13" s="119"/>
      <c r="D13" s="111"/>
      <c r="E13" s="117"/>
      <c r="F13" s="121"/>
      <c r="G13" s="111"/>
      <c r="H13" s="111"/>
      <c r="I13" s="111"/>
    </row>
    <row r="14" spans="1:14" s="43" customFormat="1" ht="6.75" customHeight="1" thickBot="1" x14ac:dyDescent="0.25">
      <c r="A14" s="44"/>
      <c r="B14" s="45"/>
      <c r="C14" s="46"/>
      <c r="D14" s="47"/>
      <c r="E14" s="48"/>
      <c r="F14" s="49"/>
      <c r="G14" s="47"/>
      <c r="H14" s="47"/>
      <c r="I14" s="50"/>
    </row>
    <row r="15" spans="1:14" s="43" customFormat="1" ht="21" customHeight="1" x14ac:dyDescent="0.2">
      <c r="A15" s="51" t="s">
        <v>120</v>
      </c>
      <c r="B15" s="52"/>
      <c r="C15" s="53"/>
      <c r="D15" s="54"/>
      <c r="E15" s="55"/>
      <c r="F15" s="56"/>
      <c r="G15" s="54"/>
      <c r="H15" s="54"/>
      <c r="I15" s="57">
        <f>SUM(I16:I18)</f>
        <v>0</v>
      </c>
      <c r="J15" s="106"/>
    </row>
    <row r="16" spans="1:14" ht="25.5" x14ac:dyDescent="0.2">
      <c r="A16" s="58" t="s">
        <v>117</v>
      </c>
      <c r="B16" s="59" t="s">
        <v>175</v>
      </c>
      <c r="C16" s="60" t="s">
        <v>64</v>
      </c>
      <c r="D16" s="61" t="s">
        <v>62</v>
      </c>
      <c r="E16" s="60" t="s">
        <v>10</v>
      </c>
      <c r="F16" s="62">
        <v>1</v>
      </c>
      <c r="G16" s="63"/>
      <c r="H16" s="64">
        <f>ROUND(G16*(1+$A$9),2)</f>
        <v>0</v>
      </c>
      <c r="I16" s="65">
        <f>ROUND(H16*F16,2)</f>
        <v>0</v>
      </c>
    </row>
    <row r="17" spans="1:9" ht="25.5" x14ac:dyDescent="0.2">
      <c r="A17" s="58" t="s">
        <v>118</v>
      </c>
      <c r="B17" s="59" t="s">
        <v>175</v>
      </c>
      <c r="C17" s="60" t="s">
        <v>63</v>
      </c>
      <c r="D17" s="61" t="s">
        <v>61</v>
      </c>
      <c r="E17" s="60" t="s">
        <v>10</v>
      </c>
      <c r="F17" s="62">
        <v>7</v>
      </c>
      <c r="G17" s="63"/>
      <c r="H17" s="64">
        <f t="shared" ref="H17:H18" si="0">ROUND(G17*(1+$A$9),2)</f>
        <v>0</v>
      </c>
      <c r="I17" s="65">
        <f t="shared" ref="I17:I18" si="1">ROUND(H17*F17,2)</f>
        <v>0</v>
      </c>
    </row>
    <row r="18" spans="1:9" ht="141" thickBot="1" x14ac:dyDescent="0.25">
      <c r="A18" s="58" t="s">
        <v>119</v>
      </c>
      <c r="B18" s="59" t="s">
        <v>175</v>
      </c>
      <c r="C18" s="60" t="s">
        <v>59</v>
      </c>
      <c r="D18" s="61" t="s">
        <v>213</v>
      </c>
      <c r="E18" s="60" t="s">
        <v>60</v>
      </c>
      <c r="F18" s="62">
        <v>85.48</v>
      </c>
      <c r="G18" s="63"/>
      <c r="H18" s="64">
        <f t="shared" si="0"/>
        <v>0</v>
      </c>
      <c r="I18" s="65">
        <f t="shared" si="1"/>
        <v>0</v>
      </c>
    </row>
    <row r="19" spans="1:9" s="43" customFormat="1" ht="23.45" customHeight="1" x14ac:dyDescent="0.2">
      <c r="A19" s="51" t="s">
        <v>121</v>
      </c>
      <c r="B19" s="52"/>
      <c r="C19" s="53"/>
      <c r="D19" s="54"/>
      <c r="E19" s="55"/>
      <c r="F19" s="56"/>
      <c r="G19" s="54"/>
      <c r="H19" s="54"/>
      <c r="I19" s="57">
        <f>SUM(I20:I33)</f>
        <v>0</v>
      </c>
    </row>
    <row r="20" spans="1:9" ht="51" x14ac:dyDescent="0.2">
      <c r="A20" s="58" t="s">
        <v>122</v>
      </c>
      <c r="B20" s="59" t="s">
        <v>175</v>
      </c>
      <c r="C20" s="60" t="s">
        <v>41</v>
      </c>
      <c r="D20" s="61" t="s">
        <v>42</v>
      </c>
      <c r="E20" s="60" t="s">
        <v>5</v>
      </c>
      <c r="F20" s="62">
        <v>6</v>
      </c>
      <c r="G20" s="63"/>
      <c r="H20" s="64">
        <f>ROUND(G20*(1+$A$9),2)</f>
        <v>0</v>
      </c>
      <c r="I20" s="65">
        <f>ROUND(H20*F20,2)</f>
        <v>0</v>
      </c>
    </row>
    <row r="21" spans="1:9" ht="51" x14ac:dyDescent="0.2">
      <c r="A21" s="58" t="s">
        <v>123</v>
      </c>
      <c r="B21" s="59" t="s">
        <v>175</v>
      </c>
      <c r="C21" s="60" t="s">
        <v>27</v>
      </c>
      <c r="D21" s="61" t="s">
        <v>28</v>
      </c>
      <c r="E21" s="60" t="s">
        <v>5</v>
      </c>
      <c r="F21" s="62">
        <v>600</v>
      </c>
      <c r="G21" s="63"/>
      <c r="H21" s="64">
        <f t="shared" ref="H21:H60" si="2">ROUND(G21*(1+$A$9),2)</f>
        <v>0</v>
      </c>
      <c r="I21" s="65">
        <f t="shared" ref="I21:I33" si="3">ROUND(H21*F21,2)</f>
        <v>0</v>
      </c>
    </row>
    <row r="22" spans="1:9" ht="76.5" x14ac:dyDescent="0.2">
      <c r="A22" s="58" t="s">
        <v>124</v>
      </c>
      <c r="B22" s="59" t="s">
        <v>175</v>
      </c>
      <c r="C22" s="60" t="s">
        <v>31</v>
      </c>
      <c r="D22" s="61" t="s">
        <v>32</v>
      </c>
      <c r="E22" s="60" t="s">
        <v>5</v>
      </c>
      <c r="F22" s="62">
        <v>220</v>
      </c>
      <c r="G22" s="63"/>
      <c r="H22" s="64">
        <f t="shared" si="2"/>
        <v>0</v>
      </c>
      <c r="I22" s="65">
        <f t="shared" si="3"/>
        <v>0</v>
      </c>
    </row>
    <row r="23" spans="1:9" ht="127.5" x14ac:dyDescent="0.2">
      <c r="A23" s="58" t="s">
        <v>125</v>
      </c>
      <c r="B23" s="59" t="s">
        <v>175</v>
      </c>
      <c r="C23" s="60" t="s">
        <v>33</v>
      </c>
      <c r="D23" s="61" t="s">
        <v>210</v>
      </c>
      <c r="E23" s="60" t="s">
        <v>5</v>
      </c>
      <c r="F23" s="62">
        <v>52</v>
      </c>
      <c r="G23" s="63"/>
      <c r="H23" s="64">
        <f t="shared" si="2"/>
        <v>0</v>
      </c>
      <c r="I23" s="65">
        <f t="shared" si="3"/>
        <v>0</v>
      </c>
    </row>
    <row r="24" spans="1:9" ht="63.75" x14ac:dyDescent="0.2">
      <c r="A24" s="58" t="s">
        <v>126</v>
      </c>
      <c r="B24" s="59" t="s">
        <v>175</v>
      </c>
      <c r="C24" s="60" t="s">
        <v>34</v>
      </c>
      <c r="D24" s="61" t="s">
        <v>35</v>
      </c>
      <c r="E24" s="60" t="s">
        <v>5</v>
      </c>
      <c r="F24" s="62">
        <v>48</v>
      </c>
      <c r="G24" s="63"/>
      <c r="H24" s="64">
        <f t="shared" si="2"/>
        <v>0</v>
      </c>
      <c r="I24" s="65">
        <f t="shared" si="3"/>
        <v>0</v>
      </c>
    </row>
    <row r="25" spans="1:9" ht="89.25" x14ac:dyDescent="0.2">
      <c r="A25" s="58" t="s">
        <v>127</v>
      </c>
      <c r="B25" s="59" t="s">
        <v>175</v>
      </c>
      <c r="C25" s="60" t="s">
        <v>110</v>
      </c>
      <c r="D25" s="61" t="s">
        <v>111</v>
      </c>
      <c r="E25" s="60" t="s">
        <v>5</v>
      </c>
      <c r="F25" s="62">
        <v>175</v>
      </c>
      <c r="G25" s="63"/>
      <c r="H25" s="64">
        <f t="shared" si="2"/>
        <v>0</v>
      </c>
      <c r="I25" s="65">
        <f t="shared" si="3"/>
        <v>0</v>
      </c>
    </row>
    <row r="26" spans="1:9" ht="51" x14ac:dyDescent="0.2">
      <c r="A26" s="58" t="s">
        <v>128</v>
      </c>
      <c r="B26" s="59" t="s">
        <v>175</v>
      </c>
      <c r="C26" s="60" t="s">
        <v>112</v>
      </c>
      <c r="D26" s="61" t="s">
        <v>217</v>
      </c>
      <c r="E26" s="60" t="s">
        <v>6</v>
      </c>
      <c r="F26" s="62">
        <v>1</v>
      </c>
      <c r="G26" s="63"/>
      <c r="H26" s="64">
        <f t="shared" si="2"/>
        <v>0</v>
      </c>
      <c r="I26" s="65">
        <f t="shared" si="3"/>
        <v>0</v>
      </c>
    </row>
    <row r="27" spans="1:9" ht="63.75" x14ac:dyDescent="0.2">
      <c r="A27" s="58" t="s">
        <v>129</v>
      </c>
      <c r="B27" s="59" t="s">
        <v>175</v>
      </c>
      <c r="C27" s="60" t="s">
        <v>36</v>
      </c>
      <c r="D27" s="61" t="s">
        <v>37</v>
      </c>
      <c r="E27" s="60" t="s">
        <v>6</v>
      </c>
      <c r="F27" s="62">
        <v>1</v>
      </c>
      <c r="G27" s="63"/>
      <c r="H27" s="64">
        <f t="shared" si="2"/>
        <v>0</v>
      </c>
      <c r="I27" s="65">
        <f t="shared" si="3"/>
        <v>0</v>
      </c>
    </row>
    <row r="28" spans="1:9" ht="63.75" x14ac:dyDescent="0.2">
      <c r="A28" s="58" t="s">
        <v>130</v>
      </c>
      <c r="B28" s="59" t="s">
        <v>175</v>
      </c>
      <c r="C28" s="60" t="s">
        <v>38</v>
      </c>
      <c r="D28" s="61" t="s">
        <v>39</v>
      </c>
      <c r="E28" s="60" t="s">
        <v>6</v>
      </c>
      <c r="F28" s="62">
        <v>1</v>
      </c>
      <c r="G28" s="63"/>
      <c r="H28" s="64">
        <f t="shared" si="2"/>
        <v>0</v>
      </c>
      <c r="I28" s="65">
        <f t="shared" si="3"/>
        <v>0</v>
      </c>
    </row>
    <row r="29" spans="1:9" ht="63.75" x14ac:dyDescent="0.2">
      <c r="A29" s="58" t="s">
        <v>131</v>
      </c>
      <c r="B29" s="59" t="s">
        <v>175</v>
      </c>
      <c r="C29" s="60" t="s">
        <v>40</v>
      </c>
      <c r="D29" s="61" t="s">
        <v>211</v>
      </c>
      <c r="E29" s="60" t="s">
        <v>6</v>
      </c>
      <c r="F29" s="62">
        <v>1</v>
      </c>
      <c r="G29" s="63"/>
      <c r="H29" s="64">
        <f t="shared" si="2"/>
        <v>0</v>
      </c>
      <c r="I29" s="65">
        <f t="shared" si="3"/>
        <v>0</v>
      </c>
    </row>
    <row r="30" spans="1:9" ht="38.25" x14ac:dyDescent="0.2">
      <c r="A30" s="58" t="s">
        <v>132</v>
      </c>
      <c r="B30" s="59" t="s">
        <v>175</v>
      </c>
      <c r="C30" s="60" t="s">
        <v>105</v>
      </c>
      <c r="D30" s="61" t="s">
        <v>216</v>
      </c>
      <c r="E30" s="60" t="s">
        <v>6</v>
      </c>
      <c r="F30" s="62">
        <v>1</v>
      </c>
      <c r="G30" s="63"/>
      <c r="H30" s="64">
        <f t="shared" si="2"/>
        <v>0</v>
      </c>
      <c r="I30" s="65">
        <f t="shared" si="3"/>
        <v>0</v>
      </c>
    </row>
    <row r="31" spans="1:9" ht="38.25" x14ac:dyDescent="0.2">
      <c r="A31" s="58" t="s">
        <v>133</v>
      </c>
      <c r="B31" s="59" t="s">
        <v>175</v>
      </c>
      <c r="C31" s="60" t="s">
        <v>106</v>
      </c>
      <c r="D31" s="61" t="s">
        <v>107</v>
      </c>
      <c r="E31" s="60" t="s">
        <v>6</v>
      </c>
      <c r="F31" s="62">
        <v>1</v>
      </c>
      <c r="G31" s="63"/>
      <c r="H31" s="64">
        <f t="shared" si="2"/>
        <v>0</v>
      </c>
      <c r="I31" s="65">
        <f t="shared" si="3"/>
        <v>0</v>
      </c>
    </row>
    <row r="32" spans="1:9" ht="51" x14ac:dyDescent="0.2">
      <c r="A32" s="58" t="s">
        <v>134</v>
      </c>
      <c r="B32" s="59" t="s">
        <v>175</v>
      </c>
      <c r="C32" s="60" t="s">
        <v>108</v>
      </c>
      <c r="D32" s="61" t="s">
        <v>109</v>
      </c>
      <c r="E32" s="60" t="s">
        <v>6</v>
      </c>
      <c r="F32" s="62">
        <v>1</v>
      </c>
      <c r="G32" s="63"/>
      <c r="H32" s="64">
        <f t="shared" si="2"/>
        <v>0</v>
      </c>
      <c r="I32" s="65">
        <f t="shared" si="3"/>
        <v>0</v>
      </c>
    </row>
    <row r="33" spans="1:9" ht="77.25" thickBot="1" x14ac:dyDescent="0.25">
      <c r="A33" s="58" t="s">
        <v>135</v>
      </c>
      <c r="B33" s="59" t="s">
        <v>175</v>
      </c>
      <c r="C33" s="60" t="s">
        <v>43</v>
      </c>
      <c r="D33" s="61" t="s">
        <v>44</v>
      </c>
      <c r="E33" s="60" t="s">
        <v>8</v>
      </c>
      <c r="F33" s="62">
        <v>30</v>
      </c>
      <c r="G33" s="63"/>
      <c r="H33" s="64">
        <f t="shared" si="2"/>
        <v>0</v>
      </c>
      <c r="I33" s="65">
        <f t="shared" si="3"/>
        <v>0</v>
      </c>
    </row>
    <row r="34" spans="1:9" s="43" customFormat="1" ht="22.5" customHeight="1" x14ac:dyDescent="0.2">
      <c r="A34" s="51" t="s">
        <v>136</v>
      </c>
      <c r="B34" s="52"/>
      <c r="C34" s="53"/>
      <c r="D34" s="54"/>
      <c r="E34" s="55"/>
      <c r="F34" s="56"/>
      <c r="G34" s="54"/>
      <c r="H34" s="54"/>
      <c r="I34" s="57">
        <f>SUM(I35:I51)</f>
        <v>0</v>
      </c>
    </row>
    <row r="35" spans="1:9" ht="76.5" x14ac:dyDescent="0.2">
      <c r="A35" s="58" t="s">
        <v>137</v>
      </c>
      <c r="B35" s="59" t="s">
        <v>175</v>
      </c>
      <c r="C35" s="60" t="s">
        <v>47</v>
      </c>
      <c r="D35" s="61" t="s">
        <v>48</v>
      </c>
      <c r="E35" s="60" t="s">
        <v>7</v>
      </c>
      <c r="F35" s="62">
        <v>1289.9099999999999</v>
      </c>
      <c r="G35" s="63"/>
      <c r="H35" s="64">
        <f t="shared" si="2"/>
        <v>0</v>
      </c>
      <c r="I35" s="65">
        <f t="shared" ref="I35" si="4">ROUND(H35*F35,2)</f>
        <v>0</v>
      </c>
    </row>
    <row r="36" spans="1:9" ht="89.25" x14ac:dyDescent="0.2">
      <c r="A36" s="58" t="s">
        <v>138</v>
      </c>
      <c r="B36" s="59" t="s">
        <v>175</v>
      </c>
      <c r="C36" s="60" t="s">
        <v>49</v>
      </c>
      <c r="D36" s="61" t="s">
        <v>50</v>
      </c>
      <c r="E36" s="60" t="s">
        <v>7</v>
      </c>
      <c r="F36" s="62">
        <v>401.82999999999993</v>
      </c>
      <c r="G36" s="63"/>
      <c r="H36" s="64">
        <f t="shared" si="2"/>
        <v>0</v>
      </c>
      <c r="I36" s="65">
        <f t="shared" ref="I36:I50" si="5">ROUND(H36*F36,2)</f>
        <v>0</v>
      </c>
    </row>
    <row r="37" spans="1:9" ht="38.25" x14ac:dyDescent="0.2">
      <c r="A37" s="58" t="s">
        <v>139</v>
      </c>
      <c r="B37" s="59" t="s">
        <v>175</v>
      </c>
      <c r="C37" s="60" t="s">
        <v>115</v>
      </c>
      <c r="D37" s="61" t="s">
        <v>116</v>
      </c>
      <c r="E37" s="60" t="s">
        <v>7</v>
      </c>
      <c r="F37" s="62">
        <v>418.43000000000006</v>
      </c>
      <c r="G37" s="63"/>
      <c r="H37" s="64">
        <f t="shared" si="2"/>
        <v>0</v>
      </c>
      <c r="I37" s="65">
        <f t="shared" si="5"/>
        <v>0</v>
      </c>
    </row>
    <row r="38" spans="1:9" ht="38.25" x14ac:dyDescent="0.2">
      <c r="A38" s="58" t="s">
        <v>140</v>
      </c>
      <c r="B38" s="59" t="s">
        <v>175</v>
      </c>
      <c r="C38" s="60" t="s">
        <v>45</v>
      </c>
      <c r="D38" s="61" t="s">
        <v>46</v>
      </c>
      <c r="E38" s="60" t="s">
        <v>7</v>
      </c>
      <c r="F38" s="62">
        <v>1606.0700000000002</v>
      </c>
      <c r="G38" s="63"/>
      <c r="H38" s="64">
        <f t="shared" si="2"/>
        <v>0</v>
      </c>
      <c r="I38" s="65">
        <f t="shared" si="5"/>
        <v>0</v>
      </c>
    </row>
    <row r="39" spans="1:9" ht="114.75" x14ac:dyDescent="0.2">
      <c r="A39" s="58" t="s">
        <v>141</v>
      </c>
      <c r="B39" s="59" t="s">
        <v>175</v>
      </c>
      <c r="C39" s="60" t="s">
        <v>65</v>
      </c>
      <c r="D39" s="61" t="s">
        <v>66</v>
      </c>
      <c r="E39" s="60" t="s">
        <v>8</v>
      </c>
      <c r="F39" s="62">
        <v>172</v>
      </c>
      <c r="G39" s="63"/>
      <c r="H39" s="64">
        <f t="shared" si="2"/>
        <v>0</v>
      </c>
      <c r="I39" s="65">
        <f t="shared" si="5"/>
        <v>0</v>
      </c>
    </row>
    <row r="40" spans="1:9" ht="114.75" x14ac:dyDescent="0.2">
      <c r="A40" s="58" t="s">
        <v>142</v>
      </c>
      <c r="B40" s="59" t="s">
        <v>175</v>
      </c>
      <c r="C40" s="60" t="s">
        <v>67</v>
      </c>
      <c r="D40" s="61" t="s">
        <v>68</v>
      </c>
      <c r="E40" s="60" t="s">
        <v>8</v>
      </c>
      <c r="F40" s="62">
        <v>212</v>
      </c>
      <c r="G40" s="63"/>
      <c r="H40" s="64">
        <f t="shared" si="2"/>
        <v>0</v>
      </c>
      <c r="I40" s="65">
        <f t="shared" si="5"/>
        <v>0</v>
      </c>
    </row>
    <row r="41" spans="1:9" ht="114.75" x14ac:dyDescent="0.2">
      <c r="A41" s="58" t="s">
        <v>143</v>
      </c>
      <c r="B41" s="59" t="s">
        <v>175</v>
      </c>
      <c r="C41" s="60" t="s">
        <v>69</v>
      </c>
      <c r="D41" s="61" t="s">
        <v>70</v>
      </c>
      <c r="E41" s="60" t="s">
        <v>8</v>
      </c>
      <c r="F41" s="62">
        <v>105</v>
      </c>
      <c r="G41" s="63"/>
      <c r="H41" s="64">
        <f t="shared" si="2"/>
        <v>0</v>
      </c>
      <c r="I41" s="65">
        <f t="shared" si="5"/>
        <v>0</v>
      </c>
    </row>
    <row r="42" spans="1:9" ht="114.75" x14ac:dyDescent="0.2">
      <c r="A42" s="58" t="s">
        <v>144</v>
      </c>
      <c r="B42" s="59" t="s">
        <v>175</v>
      </c>
      <c r="C42" s="60" t="s">
        <v>71</v>
      </c>
      <c r="D42" s="61" t="s">
        <v>72</v>
      </c>
      <c r="E42" s="60" t="s">
        <v>8</v>
      </c>
      <c r="F42" s="62">
        <v>79.489999999999995</v>
      </c>
      <c r="G42" s="63"/>
      <c r="H42" s="64">
        <f t="shared" ref="H42" si="6">ROUND(G42*(1+$A$9),2)</f>
        <v>0</v>
      </c>
      <c r="I42" s="65">
        <f t="shared" ref="I42" si="7">ROUND(H42*F42,2)</f>
        <v>0</v>
      </c>
    </row>
    <row r="43" spans="1:9" ht="114.75" x14ac:dyDescent="0.2">
      <c r="A43" s="58" t="s">
        <v>145</v>
      </c>
      <c r="B43" s="59" t="s">
        <v>175</v>
      </c>
      <c r="C43" s="60" t="s">
        <v>73</v>
      </c>
      <c r="D43" s="61" t="s">
        <v>74</v>
      </c>
      <c r="E43" s="60" t="s">
        <v>6</v>
      </c>
      <c r="F43" s="62">
        <v>9</v>
      </c>
      <c r="G43" s="63"/>
      <c r="H43" s="64">
        <f t="shared" si="2"/>
        <v>0</v>
      </c>
      <c r="I43" s="65">
        <f t="shared" si="5"/>
        <v>0</v>
      </c>
    </row>
    <row r="44" spans="1:9" ht="127.5" x14ac:dyDescent="0.2">
      <c r="A44" s="58" t="s">
        <v>146</v>
      </c>
      <c r="B44" s="59" t="s">
        <v>175</v>
      </c>
      <c r="C44" s="60" t="s">
        <v>75</v>
      </c>
      <c r="D44" s="61" t="s">
        <v>76</v>
      </c>
      <c r="E44" s="60" t="s">
        <v>6</v>
      </c>
      <c r="F44" s="62">
        <v>4</v>
      </c>
      <c r="G44" s="63"/>
      <c r="H44" s="64">
        <f t="shared" si="2"/>
        <v>0</v>
      </c>
      <c r="I44" s="65">
        <f t="shared" si="5"/>
        <v>0</v>
      </c>
    </row>
    <row r="45" spans="1:9" ht="114.75" x14ac:dyDescent="0.2">
      <c r="A45" s="58" t="s">
        <v>147</v>
      </c>
      <c r="B45" s="59" t="s">
        <v>175</v>
      </c>
      <c r="C45" s="60" t="s">
        <v>77</v>
      </c>
      <c r="D45" s="61" t="s">
        <v>78</v>
      </c>
      <c r="E45" s="60" t="s">
        <v>6</v>
      </c>
      <c r="F45" s="62">
        <v>30</v>
      </c>
      <c r="G45" s="63"/>
      <c r="H45" s="64">
        <f t="shared" si="2"/>
        <v>0</v>
      </c>
      <c r="I45" s="65">
        <f t="shared" si="5"/>
        <v>0</v>
      </c>
    </row>
    <row r="46" spans="1:9" ht="102" x14ac:dyDescent="0.2">
      <c r="A46" s="58" t="s">
        <v>148</v>
      </c>
      <c r="B46" s="59" t="s">
        <v>175</v>
      </c>
      <c r="C46" s="60" t="s">
        <v>79</v>
      </c>
      <c r="D46" s="61" t="s">
        <v>80</v>
      </c>
      <c r="E46" s="60" t="s">
        <v>6</v>
      </c>
      <c r="F46" s="62">
        <v>13</v>
      </c>
      <c r="G46" s="63"/>
      <c r="H46" s="64">
        <f t="shared" si="2"/>
        <v>0</v>
      </c>
      <c r="I46" s="65">
        <f t="shared" si="5"/>
        <v>0</v>
      </c>
    </row>
    <row r="47" spans="1:9" ht="102" x14ac:dyDescent="0.2">
      <c r="A47" s="58" t="s">
        <v>149</v>
      </c>
      <c r="B47" s="59" t="s">
        <v>175</v>
      </c>
      <c r="C47" s="60" t="s">
        <v>101</v>
      </c>
      <c r="D47" s="61" t="s">
        <v>214</v>
      </c>
      <c r="E47" s="60" t="s">
        <v>7</v>
      </c>
      <c r="F47" s="62">
        <v>0.87</v>
      </c>
      <c r="G47" s="63"/>
      <c r="H47" s="64">
        <f t="shared" si="2"/>
        <v>0</v>
      </c>
      <c r="I47" s="65">
        <f t="shared" si="5"/>
        <v>0</v>
      </c>
    </row>
    <row r="48" spans="1:9" ht="51" x14ac:dyDescent="0.2">
      <c r="A48" s="58" t="s">
        <v>150</v>
      </c>
      <c r="B48" s="59" t="s">
        <v>175</v>
      </c>
      <c r="C48" s="60" t="s">
        <v>113</v>
      </c>
      <c r="D48" s="61" t="s">
        <v>114</v>
      </c>
      <c r="E48" s="60" t="s">
        <v>7</v>
      </c>
      <c r="F48" s="62">
        <v>5.14</v>
      </c>
      <c r="G48" s="63"/>
      <c r="H48" s="64">
        <f t="shared" si="2"/>
        <v>0</v>
      </c>
      <c r="I48" s="65">
        <f t="shared" si="5"/>
        <v>0</v>
      </c>
    </row>
    <row r="49" spans="1:9" ht="102" x14ac:dyDescent="0.2">
      <c r="A49" s="58" t="s">
        <v>151</v>
      </c>
      <c r="B49" s="59" t="s">
        <v>175</v>
      </c>
      <c r="C49" s="60" t="s">
        <v>56</v>
      </c>
      <c r="D49" s="61" t="s">
        <v>212</v>
      </c>
      <c r="E49" s="60" t="s">
        <v>11</v>
      </c>
      <c r="F49" s="62">
        <v>1798.93</v>
      </c>
      <c r="G49" s="63"/>
      <c r="H49" s="64">
        <f t="shared" si="2"/>
        <v>0</v>
      </c>
      <c r="I49" s="65">
        <f t="shared" si="5"/>
        <v>0</v>
      </c>
    </row>
    <row r="50" spans="1:9" ht="89.25" x14ac:dyDescent="0.2">
      <c r="A50" s="58" t="s">
        <v>152</v>
      </c>
      <c r="B50" s="59" t="s">
        <v>175</v>
      </c>
      <c r="C50" s="60" t="s">
        <v>54</v>
      </c>
      <c r="D50" s="61" t="s">
        <v>55</v>
      </c>
      <c r="E50" s="60" t="s">
        <v>53</v>
      </c>
      <c r="F50" s="62">
        <v>38270.120000000003</v>
      </c>
      <c r="G50" s="63"/>
      <c r="H50" s="64">
        <f t="shared" si="2"/>
        <v>0</v>
      </c>
      <c r="I50" s="65">
        <f t="shared" si="5"/>
        <v>0</v>
      </c>
    </row>
    <row r="51" spans="1:9" ht="26.25" thickBot="1" x14ac:dyDescent="0.25">
      <c r="A51" s="58" t="s">
        <v>209</v>
      </c>
      <c r="B51" s="59" t="s">
        <v>175</v>
      </c>
      <c r="C51" s="60" t="s">
        <v>57</v>
      </c>
      <c r="D51" s="61" t="s">
        <v>58</v>
      </c>
      <c r="E51" s="60" t="s">
        <v>11</v>
      </c>
      <c r="F51" s="62">
        <v>1798.93</v>
      </c>
      <c r="G51" s="63"/>
      <c r="H51" s="64">
        <f t="shared" ref="H51" si="8">ROUND(G51*(1+$A$9),2)</f>
        <v>0</v>
      </c>
      <c r="I51" s="65">
        <f t="shared" ref="I51" si="9">ROUND(H51*F51,2)</f>
        <v>0</v>
      </c>
    </row>
    <row r="52" spans="1:9" s="43" customFormat="1" ht="23.45" customHeight="1" x14ac:dyDescent="0.2">
      <c r="A52" s="51" t="s">
        <v>177</v>
      </c>
      <c r="B52" s="52"/>
      <c r="C52" s="53"/>
      <c r="D52" s="54"/>
      <c r="E52" s="55"/>
      <c r="F52" s="56"/>
      <c r="G52" s="54"/>
      <c r="H52" s="54"/>
      <c r="I52" s="57">
        <f>SUM(I53:I61)</f>
        <v>0</v>
      </c>
    </row>
    <row r="53" spans="1:9" ht="38.25" x14ac:dyDescent="0.2">
      <c r="A53" s="58" t="s">
        <v>153</v>
      </c>
      <c r="B53" s="59" t="s">
        <v>175</v>
      </c>
      <c r="C53" s="60" t="s">
        <v>51</v>
      </c>
      <c r="D53" s="61" t="s">
        <v>52</v>
      </c>
      <c r="E53" s="60" t="s">
        <v>7</v>
      </c>
      <c r="F53" s="62">
        <v>1205.3800000000001</v>
      </c>
      <c r="G53" s="63"/>
      <c r="H53" s="64">
        <f t="shared" si="2"/>
        <v>0</v>
      </c>
      <c r="I53" s="65">
        <f t="shared" ref="I53" si="10">ROUND(H53*F53,2)</f>
        <v>0</v>
      </c>
    </row>
    <row r="54" spans="1:9" ht="76.5" x14ac:dyDescent="0.2">
      <c r="A54" s="58" t="s">
        <v>154</v>
      </c>
      <c r="B54" s="59" t="s">
        <v>175</v>
      </c>
      <c r="C54" s="60" t="s">
        <v>87</v>
      </c>
      <c r="D54" s="61" t="s">
        <v>88</v>
      </c>
      <c r="E54" s="60" t="s">
        <v>5</v>
      </c>
      <c r="F54" s="62">
        <v>3016.8</v>
      </c>
      <c r="G54" s="63"/>
      <c r="H54" s="64">
        <f t="shared" si="2"/>
        <v>0</v>
      </c>
      <c r="I54" s="65">
        <f t="shared" ref="I54:I60" si="11">ROUND(H54*F54,2)</f>
        <v>0</v>
      </c>
    </row>
    <row r="55" spans="1:9" ht="25.5" x14ac:dyDescent="0.2">
      <c r="A55" s="58" t="s">
        <v>155</v>
      </c>
      <c r="B55" s="59" t="s">
        <v>175</v>
      </c>
      <c r="C55" s="60" t="s">
        <v>83</v>
      </c>
      <c r="D55" s="61" t="s">
        <v>84</v>
      </c>
      <c r="E55" s="60" t="s">
        <v>7</v>
      </c>
      <c r="F55" s="62">
        <v>548.30000000000007</v>
      </c>
      <c r="G55" s="63"/>
      <c r="H55" s="64">
        <f t="shared" si="2"/>
        <v>0</v>
      </c>
      <c r="I55" s="65">
        <f t="shared" si="11"/>
        <v>0</v>
      </c>
    </row>
    <row r="56" spans="1:9" ht="38.25" x14ac:dyDescent="0.2">
      <c r="A56" s="58" t="s">
        <v>156</v>
      </c>
      <c r="B56" s="59" t="s">
        <v>175</v>
      </c>
      <c r="C56" s="60" t="s">
        <v>81</v>
      </c>
      <c r="D56" s="61" t="s">
        <v>82</v>
      </c>
      <c r="E56" s="60" t="s">
        <v>7</v>
      </c>
      <c r="F56" s="62">
        <v>126.94</v>
      </c>
      <c r="G56" s="63"/>
      <c r="H56" s="64">
        <f t="shared" si="2"/>
        <v>0</v>
      </c>
      <c r="I56" s="65">
        <f t="shared" si="11"/>
        <v>0</v>
      </c>
    </row>
    <row r="57" spans="1:9" ht="76.5" x14ac:dyDescent="0.2">
      <c r="A57" s="58" t="s">
        <v>157</v>
      </c>
      <c r="B57" s="59" t="s">
        <v>175</v>
      </c>
      <c r="C57" s="60" t="s">
        <v>91</v>
      </c>
      <c r="D57" s="61" t="s">
        <v>92</v>
      </c>
      <c r="E57" s="60" t="s">
        <v>8</v>
      </c>
      <c r="F57" s="62">
        <v>698</v>
      </c>
      <c r="G57" s="63"/>
      <c r="H57" s="64">
        <f t="shared" si="2"/>
        <v>0</v>
      </c>
      <c r="I57" s="65">
        <f t="shared" si="11"/>
        <v>0</v>
      </c>
    </row>
    <row r="58" spans="1:9" ht="89.25" x14ac:dyDescent="0.2">
      <c r="A58" s="58" t="s">
        <v>158</v>
      </c>
      <c r="B58" s="59" t="s">
        <v>175</v>
      </c>
      <c r="C58" s="60" t="s">
        <v>93</v>
      </c>
      <c r="D58" s="61" t="s">
        <v>94</v>
      </c>
      <c r="E58" s="60" t="s">
        <v>8</v>
      </c>
      <c r="F58" s="62">
        <v>53.4</v>
      </c>
      <c r="G58" s="63"/>
      <c r="H58" s="64">
        <f t="shared" si="2"/>
        <v>0</v>
      </c>
      <c r="I58" s="65">
        <f t="shared" si="11"/>
        <v>0</v>
      </c>
    </row>
    <row r="59" spans="1:9" ht="89.25" x14ac:dyDescent="0.2">
      <c r="A59" s="58" t="s">
        <v>159</v>
      </c>
      <c r="B59" s="59" t="s">
        <v>175</v>
      </c>
      <c r="C59" s="60" t="s">
        <v>89</v>
      </c>
      <c r="D59" s="61" t="s">
        <v>90</v>
      </c>
      <c r="E59" s="60" t="s">
        <v>8</v>
      </c>
      <c r="F59" s="62">
        <v>538.79999999999995</v>
      </c>
      <c r="G59" s="63"/>
      <c r="H59" s="64">
        <f t="shared" si="2"/>
        <v>0</v>
      </c>
      <c r="I59" s="65">
        <f t="shared" si="11"/>
        <v>0</v>
      </c>
    </row>
    <row r="60" spans="1:9" ht="63.75" x14ac:dyDescent="0.2">
      <c r="A60" s="58" t="s">
        <v>160</v>
      </c>
      <c r="B60" s="59" t="s">
        <v>226</v>
      </c>
      <c r="C60" s="60" t="s">
        <v>220</v>
      </c>
      <c r="D60" s="61" t="s">
        <v>221</v>
      </c>
      <c r="E60" s="60" t="s">
        <v>8</v>
      </c>
      <c r="F60" s="62">
        <v>409</v>
      </c>
      <c r="G60" s="63"/>
      <c r="H60" s="64">
        <f t="shared" si="2"/>
        <v>0</v>
      </c>
      <c r="I60" s="65">
        <f t="shared" si="11"/>
        <v>0</v>
      </c>
    </row>
    <row r="61" spans="1:9" ht="128.25" thickBot="1" x14ac:dyDescent="0.25">
      <c r="A61" s="58" t="s">
        <v>222</v>
      </c>
      <c r="B61" s="59" t="s">
        <v>175</v>
      </c>
      <c r="C61" s="60" t="s">
        <v>85</v>
      </c>
      <c r="D61" s="61" t="s">
        <v>86</v>
      </c>
      <c r="E61" s="60" t="s">
        <v>5</v>
      </c>
      <c r="F61" s="62">
        <v>2245.4</v>
      </c>
      <c r="G61" s="63"/>
      <c r="H61" s="64">
        <f t="shared" ref="H61" si="12">ROUND(G61*(1+$A$9),2)</f>
        <v>0</v>
      </c>
      <c r="I61" s="65">
        <f t="shared" ref="I61" si="13">ROUND(H61*F61,2)</f>
        <v>0</v>
      </c>
    </row>
    <row r="62" spans="1:9" s="43" customFormat="1" ht="21" customHeight="1" x14ac:dyDescent="0.2">
      <c r="A62" s="51" t="s">
        <v>176</v>
      </c>
      <c r="B62" s="52"/>
      <c r="C62" s="53"/>
      <c r="D62" s="54"/>
      <c r="E62" s="55"/>
      <c r="F62" s="56"/>
      <c r="G62" s="54"/>
      <c r="H62" s="54"/>
      <c r="I62" s="57">
        <f>SUM(I63:I68)</f>
        <v>0</v>
      </c>
    </row>
    <row r="63" spans="1:9" ht="63.75" x14ac:dyDescent="0.2">
      <c r="A63" s="58" t="s">
        <v>161</v>
      </c>
      <c r="B63" s="59" t="s">
        <v>175</v>
      </c>
      <c r="C63" s="60" t="s">
        <v>29</v>
      </c>
      <c r="D63" s="61" t="s">
        <v>30</v>
      </c>
      <c r="E63" s="60" t="s">
        <v>5</v>
      </c>
      <c r="F63" s="62">
        <v>1040.5</v>
      </c>
      <c r="G63" s="63"/>
      <c r="H63" s="64">
        <f t="shared" ref="H63:H65" si="14">ROUND(G63*(1+$A$9),2)</f>
        <v>0</v>
      </c>
      <c r="I63" s="65">
        <f t="shared" ref="I63" si="15">ROUND(H63*F63,2)</f>
        <v>0</v>
      </c>
    </row>
    <row r="64" spans="1:9" ht="25.5" x14ac:dyDescent="0.2">
      <c r="A64" s="58" t="s">
        <v>162</v>
      </c>
      <c r="B64" s="59" t="s">
        <v>175</v>
      </c>
      <c r="C64" s="60" t="s">
        <v>99</v>
      </c>
      <c r="D64" s="61" t="s">
        <v>100</v>
      </c>
      <c r="E64" s="60" t="s">
        <v>7</v>
      </c>
      <c r="F64" s="62">
        <v>52.03</v>
      </c>
      <c r="G64" s="63"/>
      <c r="H64" s="64">
        <f t="shared" si="14"/>
        <v>0</v>
      </c>
      <c r="I64" s="65">
        <f t="shared" ref="I64:I65" si="16">ROUND(H64*F64,2)</f>
        <v>0</v>
      </c>
    </row>
    <row r="65" spans="1:14" ht="76.5" x14ac:dyDescent="0.2">
      <c r="A65" s="58" t="s">
        <v>163</v>
      </c>
      <c r="B65" s="59" t="s">
        <v>175</v>
      </c>
      <c r="C65" s="60" t="s">
        <v>102</v>
      </c>
      <c r="D65" s="61" t="s">
        <v>215</v>
      </c>
      <c r="E65" s="60" t="s">
        <v>9</v>
      </c>
      <c r="F65" s="62">
        <v>1539.94</v>
      </c>
      <c r="G65" s="63"/>
      <c r="H65" s="64">
        <f t="shared" si="14"/>
        <v>0</v>
      </c>
      <c r="I65" s="65">
        <f t="shared" si="16"/>
        <v>0</v>
      </c>
    </row>
    <row r="66" spans="1:14" ht="63.75" x14ac:dyDescent="0.2">
      <c r="A66" s="58" t="s">
        <v>164</v>
      </c>
      <c r="B66" s="59" t="s">
        <v>175</v>
      </c>
      <c r="C66" s="60" t="s">
        <v>103</v>
      </c>
      <c r="D66" s="61" t="s">
        <v>104</v>
      </c>
      <c r="E66" s="60" t="s">
        <v>5</v>
      </c>
      <c r="F66" s="62">
        <v>1040.5</v>
      </c>
      <c r="G66" s="63"/>
      <c r="H66" s="64">
        <f t="shared" ref="H66:H68" si="17">ROUND(G66*(1+$A$9),2)</f>
        <v>0</v>
      </c>
      <c r="I66" s="65">
        <f t="shared" ref="I66:I68" si="18">ROUND(H66*F66,2)</f>
        <v>0</v>
      </c>
    </row>
    <row r="67" spans="1:14" ht="25.5" x14ac:dyDescent="0.2">
      <c r="A67" s="58" t="s">
        <v>165</v>
      </c>
      <c r="B67" s="59" t="s">
        <v>175</v>
      </c>
      <c r="C67" s="60" t="s">
        <v>97</v>
      </c>
      <c r="D67" s="61" t="s">
        <v>98</v>
      </c>
      <c r="E67" s="60" t="s">
        <v>7</v>
      </c>
      <c r="F67" s="62">
        <v>18.75</v>
      </c>
      <c r="G67" s="63"/>
      <c r="H67" s="64">
        <f t="shared" si="17"/>
        <v>0</v>
      </c>
      <c r="I67" s="65">
        <f t="shared" si="18"/>
        <v>0</v>
      </c>
    </row>
    <row r="68" spans="1:14" ht="77.25" thickBot="1" x14ac:dyDescent="0.25">
      <c r="A68" s="58" t="s">
        <v>223</v>
      </c>
      <c r="B68" s="59" t="s">
        <v>175</v>
      </c>
      <c r="C68" s="60" t="s">
        <v>95</v>
      </c>
      <c r="D68" s="61" t="s">
        <v>96</v>
      </c>
      <c r="E68" s="60" t="s">
        <v>5</v>
      </c>
      <c r="F68" s="62">
        <v>375</v>
      </c>
      <c r="G68" s="63"/>
      <c r="H68" s="64">
        <f t="shared" si="17"/>
        <v>0</v>
      </c>
      <c r="I68" s="65">
        <f t="shared" si="18"/>
        <v>0</v>
      </c>
    </row>
    <row r="69" spans="1:14" s="68" customFormat="1" ht="18" customHeight="1" thickTop="1" thickBot="1" x14ac:dyDescent="0.25">
      <c r="A69" s="112" t="s">
        <v>174</v>
      </c>
      <c r="B69" s="113"/>
      <c r="C69" s="113"/>
      <c r="D69" s="113"/>
      <c r="E69" s="113"/>
      <c r="F69" s="113"/>
      <c r="G69" s="113"/>
      <c r="H69" s="114"/>
      <c r="I69" s="67">
        <f>I15+I19+I34+I52+I62</f>
        <v>0</v>
      </c>
      <c r="J69" s="34"/>
      <c r="K69" s="34"/>
      <c r="L69" s="34"/>
      <c r="M69" s="34"/>
      <c r="N69" s="34"/>
    </row>
    <row r="73" spans="1:14" x14ac:dyDescent="0.2">
      <c r="I73" s="66"/>
    </row>
  </sheetData>
  <mergeCells count="16">
    <mergeCell ref="A11:I11"/>
    <mergeCell ref="A1:I1"/>
    <mergeCell ref="A2:I2"/>
    <mergeCell ref="A3:I3"/>
    <mergeCell ref="A8:C8"/>
    <mergeCell ref="A9:C9"/>
    <mergeCell ref="G12:G13"/>
    <mergeCell ref="H12:H13"/>
    <mergeCell ref="I12:I13"/>
    <mergeCell ref="A69:H69"/>
    <mergeCell ref="A12:A13"/>
    <mergeCell ref="B12:B13"/>
    <mergeCell ref="C12:C13"/>
    <mergeCell ref="D12:D13"/>
    <mergeCell ref="E12:E13"/>
    <mergeCell ref="F12:F13"/>
  </mergeCells>
  <printOptions horizontalCentered="1"/>
  <pageMargins left="0.39370078740157483" right="0.39370078740157483" top="0.35433070866141736" bottom="0.39370078740157483" header="0.51181102362204722" footer="0.19685039370078741"/>
  <pageSetup paperSize="9" scale="70" firstPageNumber="4" fitToHeight="1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31"/>
  <sheetViews>
    <sheetView view="pageBreakPreview" zoomScale="85" zoomScaleSheetLayoutView="85" workbookViewId="0">
      <selection activeCell="A13" sqref="A13:C14"/>
    </sheetView>
  </sheetViews>
  <sheetFormatPr defaultRowHeight="12.75" x14ac:dyDescent="0.2"/>
  <cols>
    <col min="1" max="1" width="7.140625" style="13" customWidth="1"/>
    <col min="2" max="2" width="16.140625" style="11" customWidth="1"/>
    <col min="3" max="3" width="24.42578125" style="23" customWidth="1"/>
    <col min="4" max="7" width="18.7109375" style="13" customWidth="1"/>
    <col min="8" max="8" width="20" style="13" bestFit="1" customWidth="1"/>
    <col min="9" max="10" width="18.7109375" style="13" customWidth="1"/>
    <col min="11" max="11" width="20.28515625" style="13" customWidth="1"/>
    <col min="12" max="16384" width="9.140625" style="13"/>
  </cols>
  <sheetData>
    <row r="1" spans="1:26" s="1" customFormat="1" ht="15.75" customHeight="1" x14ac:dyDescent="0.2"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" customFormat="1" ht="15.75" customHeight="1" x14ac:dyDescent="0.2">
      <c r="B2" s="4"/>
      <c r="C2" s="154" t="s">
        <v>0</v>
      </c>
      <c r="D2" s="154"/>
      <c r="E2" s="154"/>
      <c r="F2" s="154"/>
      <c r="G2" s="154"/>
      <c r="H2" s="154"/>
      <c r="I2" s="154"/>
      <c r="J2" s="154"/>
      <c r="K2" s="15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5.75" customHeight="1" x14ac:dyDescent="0.2">
      <c r="B3" s="5"/>
      <c r="C3" s="155" t="s">
        <v>1</v>
      </c>
      <c r="D3" s="155"/>
      <c r="E3" s="155"/>
      <c r="F3" s="155"/>
      <c r="G3" s="155"/>
      <c r="H3" s="155"/>
      <c r="I3" s="155"/>
      <c r="J3" s="155"/>
      <c r="K3" s="15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1" customFormat="1" ht="26.25" customHeight="1" x14ac:dyDescent="0.2">
      <c r="A4" s="6"/>
      <c r="B4" s="6"/>
      <c r="C4" s="156" t="s">
        <v>225</v>
      </c>
      <c r="D4" s="156"/>
      <c r="E4" s="156"/>
      <c r="F4" s="156"/>
      <c r="G4" s="156"/>
      <c r="H4" s="156"/>
      <c r="I4" s="156"/>
      <c r="J4" s="156"/>
      <c r="K4" s="15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" customFormat="1" ht="15" customHeight="1" x14ac:dyDescent="0.2">
      <c r="A5" s="6"/>
      <c r="B5" s="6"/>
      <c r="C5" s="7"/>
      <c r="D5" s="7"/>
      <c r="E5" s="7"/>
      <c r="F5" s="3"/>
      <c r="G5" s="3"/>
      <c r="H5" s="8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">
      <c r="A6" s="10" t="s">
        <v>208</v>
      </c>
      <c r="C6" s="12"/>
      <c r="E6" s="14"/>
      <c r="G6" s="13" t="s">
        <v>2</v>
      </c>
      <c r="J6" s="13" t="s">
        <v>2</v>
      </c>
    </row>
    <row r="7" spans="1:26" ht="15.75" x14ac:dyDescent="0.2">
      <c r="A7" s="10" t="s">
        <v>14</v>
      </c>
      <c r="C7" s="12"/>
      <c r="D7" s="15"/>
    </row>
    <row r="8" spans="1:26" ht="15.75" x14ac:dyDescent="0.2">
      <c r="A8" s="10" t="s">
        <v>227</v>
      </c>
      <c r="C8" s="12"/>
      <c r="D8" s="16"/>
    </row>
    <row r="9" spans="1:26" ht="15.75" x14ac:dyDescent="0.2">
      <c r="A9" s="164" t="s">
        <v>218</v>
      </c>
      <c r="B9" s="164"/>
      <c r="C9" s="164"/>
      <c r="D9" s="16"/>
    </row>
    <row r="10" spans="1:26" ht="15.75" x14ac:dyDescent="0.2">
      <c r="A10" s="164">
        <v>0.22470000000000001</v>
      </c>
      <c r="B10" s="164"/>
      <c r="C10" s="164"/>
      <c r="D10" s="16"/>
    </row>
    <row r="11" spans="1:26" ht="16.5" thickBot="1" x14ac:dyDescent="0.25">
      <c r="B11" s="10"/>
      <c r="C11" s="12"/>
      <c r="D11" s="16"/>
    </row>
    <row r="12" spans="1:26" ht="27" customHeight="1" thickBot="1" x14ac:dyDescent="0.25">
      <c r="A12" s="157" t="s">
        <v>229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9"/>
    </row>
    <row r="13" spans="1:26" ht="23.25" customHeight="1" x14ac:dyDescent="0.2">
      <c r="A13" s="160" t="s">
        <v>15</v>
      </c>
      <c r="B13" s="161"/>
      <c r="C13" s="161"/>
      <c r="D13" s="150" t="s">
        <v>16</v>
      </c>
      <c r="E13" s="150" t="s">
        <v>17</v>
      </c>
      <c r="F13" s="150" t="s">
        <v>18</v>
      </c>
      <c r="G13" s="148" t="s">
        <v>19</v>
      </c>
      <c r="H13" s="148" t="s">
        <v>20</v>
      </c>
      <c r="I13" s="148" t="s">
        <v>21</v>
      </c>
      <c r="J13" s="150" t="s">
        <v>22</v>
      </c>
      <c r="K13" s="150" t="s">
        <v>23</v>
      </c>
    </row>
    <row r="14" spans="1:26" ht="22.5" customHeight="1" thickBot="1" x14ac:dyDescent="0.25">
      <c r="A14" s="162"/>
      <c r="B14" s="163"/>
      <c r="C14" s="163"/>
      <c r="D14" s="151"/>
      <c r="E14" s="151"/>
      <c r="F14" s="151"/>
      <c r="G14" s="149"/>
      <c r="H14" s="149"/>
      <c r="I14" s="149"/>
      <c r="J14" s="151"/>
      <c r="K14" s="151"/>
    </row>
    <row r="15" spans="1:26" ht="18" customHeight="1" x14ac:dyDescent="0.2">
      <c r="A15" s="152">
        <v>1</v>
      </c>
      <c r="B15" s="138" t="s">
        <v>3</v>
      </c>
      <c r="C15" s="139"/>
      <c r="D15" s="17"/>
      <c r="E15" s="17"/>
      <c r="F15" s="17"/>
      <c r="G15" s="17"/>
      <c r="H15" s="17"/>
      <c r="I15" s="17"/>
      <c r="J15" s="17"/>
      <c r="K15" s="142">
        <f>'PLANILHA ORÇAMENTÁRIA'!I15</f>
        <v>0</v>
      </c>
    </row>
    <row r="16" spans="1:26" ht="18" customHeight="1" thickBot="1" x14ac:dyDescent="0.25">
      <c r="A16" s="153"/>
      <c r="B16" s="140"/>
      <c r="C16" s="141"/>
      <c r="D16" s="18"/>
      <c r="E16" s="18"/>
      <c r="F16" s="18"/>
      <c r="G16" s="18"/>
      <c r="H16" s="18"/>
      <c r="I16" s="18"/>
      <c r="J16" s="18"/>
      <c r="K16" s="143"/>
    </row>
    <row r="17" spans="1:11" ht="18" customHeight="1" x14ac:dyDescent="0.2">
      <c r="A17" s="136">
        <f>A15+1</f>
        <v>2</v>
      </c>
      <c r="B17" s="138" t="s">
        <v>4</v>
      </c>
      <c r="C17" s="139"/>
      <c r="D17" s="17">
        <f>ROUND($K17*D18,2)</f>
        <v>0</v>
      </c>
      <c r="E17" s="17">
        <f>ROUND($K17*E18,2)</f>
        <v>0</v>
      </c>
      <c r="F17" s="17">
        <f>ROUND($K17*F18,2)</f>
        <v>0</v>
      </c>
      <c r="G17" s="17">
        <f>TRUNC($K17*G18,2)</f>
        <v>0</v>
      </c>
      <c r="H17" s="17">
        <f>ROUND($K17*H18,2)</f>
        <v>0</v>
      </c>
      <c r="I17" s="17">
        <f>ROUND($K17*I18,2)</f>
        <v>0</v>
      </c>
      <c r="J17" s="17">
        <f>ROUND($K17*J18,2)</f>
        <v>0</v>
      </c>
      <c r="K17" s="142">
        <f>'PLANILHA ORÇAMENTÁRIA'!I19</f>
        <v>0</v>
      </c>
    </row>
    <row r="18" spans="1:11" ht="18" customHeight="1" thickBot="1" x14ac:dyDescent="0.25">
      <c r="A18" s="137"/>
      <c r="B18" s="140"/>
      <c r="C18" s="141"/>
      <c r="D18" s="18"/>
      <c r="E18" s="18"/>
      <c r="F18" s="18"/>
      <c r="G18" s="18"/>
      <c r="H18" s="18"/>
      <c r="I18" s="18"/>
      <c r="J18" s="18"/>
      <c r="K18" s="143"/>
    </row>
    <row r="19" spans="1:11" ht="18" customHeight="1" x14ac:dyDescent="0.2">
      <c r="A19" s="136">
        <f t="shared" ref="A19" si="0">A17+1</f>
        <v>3</v>
      </c>
      <c r="B19" s="144" t="s">
        <v>26</v>
      </c>
      <c r="C19" s="145"/>
      <c r="D19" s="17">
        <f>ROUND($K19*D20,2)</f>
        <v>0</v>
      </c>
      <c r="E19" s="17">
        <f>ROUND($K19*E20,2)</f>
        <v>0</v>
      </c>
      <c r="F19" s="17">
        <f>ROUND($K19*F20,2)</f>
        <v>0</v>
      </c>
      <c r="G19" s="17">
        <f>TRUNC($K19*G20,2)</f>
        <v>0</v>
      </c>
      <c r="H19" s="17">
        <f>ROUND($K19*H20,2)</f>
        <v>0</v>
      </c>
      <c r="I19" s="17">
        <f>ROUND($K19*I20,2)</f>
        <v>0</v>
      </c>
      <c r="J19" s="17">
        <f>ROUND($K19*J20,2)</f>
        <v>0</v>
      </c>
      <c r="K19" s="142">
        <f>'PLANILHA ORÇAMENTÁRIA'!I34</f>
        <v>0</v>
      </c>
    </row>
    <row r="20" spans="1:11" ht="18" customHeight="1" thickBot="1" x14ac:dyDescent="0.25">
      <c r="A20" s="137"/>
      <c r="B20" s="146"/>
      <c r="C20" s="147"/>
      <c r="D20" s="18"/>
      <c r="E20" s="18"/>
      <c r="F20" s="18"/>
      <c r="G20" s="18"/>
      <c r="H20" s="18"/>
      <c r="I20" s="18"/>
      <c r="J20" s="18"/>
      <c r="K20" s="143"/>
    </row>
    <row r="21" spans="1:11" ht="18" customHeight="1" x14ac:dyDescent="0.2">
      <c r="A21" s="136">
        <f t="shared" ref="A21" si="1">A19+1</f>
        <v>4</v>
      </c>
      <c r="B21" s="138" t="s">
        <v>12</v>
      </c>
      <c r="C21" s="139"/>
      <c r="D21" s="17">
        <f>TRUNC($K21*D22,2)</f>
        <v>0</v>
      </c>
      <c r="E21" s="17">
        <f>ROUND($K21*E22,2)</f>
        <v>0</v>
      </c>
      <c r="F21" s="17">
        <f>ROUND($K21*F22,2)</f>
        <v>0</v>
      </c>
      <c r="G21" s="17">
        <f>ROUND($K21*G22,2)</f>
        <v>0</v>
      </c>
      <c r="H21" s="17">
        <f>ROUND($K21*H22,2)</f>
        <v>0</v>
      </c>
      <c r="I21" s="17">
        <f>TRUNC($K21*I22,2)</f>
        <v>0</v>
      </c>
      <c r="J21" s="17">
        <f>TRUNC($K21*J22,2)</f>
        <v>0</v>
      </c>
      <c r="K21" s="142">
        <f>'PLANILHA ORÇAMENTÁRIA'!I52</f>
        <v>0</v>
      </c>
    </row>
    <row r="22" spans="1:11" ht="18" customHeight="1" thickBot="1" x14ac:dyDescent="0.25">
      <c r="A22" s="137"/>
      <c r="B22" s="140"/>
      <c r="C22" s="141"/>
      <c r="D22" s="18"/>
      <c r="E22" s="18"/>
      <c r="F22" s="18"/>
      <c r="G22" s="18"/>
      <c r="H22" s="18"/>
      <c r="I22" s="18"/>
      <c r="J22" s="18"/>
      <c r="K22" s="143"/>
    </row>
    <row r="23" spans="1:11" ht="18" customHeight="1" x14ac:dyDescent="0.2">
      <c r="A23" s="136">
        <f t="shared" ref="A23" si="2">A21+1</f>
        <v>5</v>
      </c>
      <c r="B23" s="138" t="s">
        <v>13</v>
      </c>
      <c r="C23" s="139"/>
      <c r="D23" s="17">
        <f>ROUND($K23*D24,2)</f>
        <v>0</v>
      </c>
      <c r="E23" s="17">
        <f>ROUND($K23*E24,2)</f>
        <v>0</v>
      </c>
      <c r="F23" s="17">
        <f>ROUND($K23*F24,2)</f>
        <v>0</v>
      </c>
      <c r="G23" s="17">
        <f>ROUND($K23*G24,2)</f>
        <v>0</v>
      </c>
      <c r="H23" s="17">
        <f>ROUND($K23*H24,2)</f>
        <v>0</v>
      </c>
      <c r="I23" s="17">
        <f>ROUNDUP($K23*I24,2)</f>
        <v>0</v>
      </c>
      <c r="J23" s="17">
        <f>ROUNDUP($K23*J24,2)</f>
        <v>0</v>
      </c>
      <c r="K23" s="142">
        <f>'PLANILHA ORÇAMENTÁRIA'!I62</f>
        <v>0</v>
      </c>
    </row>
    <row r="24" spans="1:11" ht="18" customHeight="1" thickBot="1" x14ac:dyDescent="0.25">
      <c r="A24" s="137"/>
      <c r="B24" s="140"/>
      <c r="C24" s="141"/>
      <c r="D24" s="18"/>
      <c r="E24" s="18"/>
      <c r="F24" s="18"/>
      <c r="G24" s="18"/>
      <c r="H24" s="18"/>
      <c r="I24" s="18"/>
      <c r="J24" s="18"/>
      <c r="K24" s="143"/>
    </row>
    <row r="25" spans="1:11" ht="7.5" customHeight="1" thickBot="1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8" customHeight="1" x14ac:dyDescent="0.2">
      <c r="A26" s="129" t="s">
        <v>24</v>
      </c>
      <c r="B26" s="130"/>
      <c r="C26" s="130"/>
      <c r="D26" s="21">
        <f>D15+D17+D19+D21+D23</f>
        <v>0</v>
      </c>
      <c r="E26" s="26">
        <f t="shared" ref="E26:J26" si="3">E15+E17+E19+E21+E23</f>
        <v>0</v>
      </c>
      <c r="F26" s="26">
        <f t="shared" si="3"/>
        <v>0</v>
      </c>
      <c r="G26" s="26">
        <f t="shared" si="3"/>
        <v>0</v>
      </c>
      <c r="H26" s="26">
        <f t="shared" si="3"/>
        <v>0</v>
      </c>
      <c r="I26" s="26">
        <f t="shared" si="3"/>
        <v>0</v>
      </c>
      <c r="J26" s="26">
        <f t="shared" si="3"/>
        <v>0</v>
      </c>
      <c r="K26" s="133">
        <f>SUM(K15:K24)</f>
        <v>0</v>
      </c>
    </row>
    <row r="27" spans="1:11" ht="13.5" thickBot="1" x14ac:dyDescent="0.25">
      <c r="A27" s="131"/>
      <c r="B27" s="132"/>
      <c r="C27" s="132"/>
      <c r="D27" s="22"/>
      <c r="E27" s="22"/>
      <c r="F27" s="22"/>
      <c r="G27" s="22"/>
      <c r="H27" s="22"/>
      <c r="I27" s="22"/>
      <c r="J27" s="22"/>
      <c r="K27" s="134"/>
    </row>
    <row r="28" spans="1:11" ht="18" customHeight="1" x14ac:dyDescent="0.2">
      <c r="A28" s="129" t="s">
        <v>25</v>
      </c>
      <c r="B28" s="130"/>
      <c r="C28" s="130"/>
      <c r="D28" s="21">
        <f>D26</f>
        <v>0</v>
      </c>
      <c r="E28" s="21">
        <f>D28+E26</f>
        <v>0</v>
      </c>
      <c r="F28" s="21">
        <f t="shared" ref="F28" si="4">E28+F26</f>
        <v>0</v>
      </c>
      <c r="G28" s="21">
        <f>F28+G26</f>
        <v>0</v>
      </c>
      <c r="H28" s="21">
        <f t="shared" ref="H28:I28" si="5">G28+H26</f>
        <v>0</v>
      </c>
      <c r="I28" s="21">
        <f t="shared" si="5"/>
        <v>0</v>
      </c>
      <c r="J28" s="21">
        <f>I28+J26</f>
        <v>0</v>
      </c>
      <c r="K28" s="134"/>
    </row>
    <row r="29" spans="1:11" ht="13.5" thickBot="1" x14ac:dyDescent="0.25">
      <c r="A29" s="131"/>
      <c r="B29" s="132"/>
      <c r="C29" s="132"/>
      <c r="D29" s="22"/>
      <c r="E29" s="22"/>
      <c r="F29" s="22"/>
      <c r="G29" s="22"/>
      <c r="H29" s="22"/>
      <c r="I29" s="22"/>
      <c r="J29" s="22"/>
      <c r="K29" s="135"/>
    </row>
    <row r="31" spans="1:11" ht="15.75" x14ac:dyDescent="0.2">
      <c r="A31" s="24"/>
      <c r="B31" s="24"/>
      <c r="C31" s="25"/>
    </row>
  </sheetData>
  <mergeCells count="33">
    <mergeCell ref="C2:K2"/>
    <mergeCell ref="C3:K3"/>
    <mergeCell ref="C4:K4"/>
    <mergeCell ref="A12:K12"/>
    <mergeCell ref="A13:C14"/>
    <mergeCell ref="D13:D14"/>
    <mergeCell ref="E13:E14"/>
    <mergeCell ref="F13:F14"/>
    <mergeCell ref="G13:G14"/>
    <mergeCell ref="H13:H14"/>
    <mergeCell ref="A9:C9"/>
    <mergeCell ref="A10:C10"/>
    <mergeCell ref="A19:A20"/>
    <mergeCell ref="B19:C20"/>
    <mergeCell ref="K19:K20"/>
    <mergeCell ref="I13:I14"/>
    <mergeCell ref="J13:J14"/>
    <mergeCell ref="K13:K14"/>
    <mergeCell ref="A15:A16"/>
    <mergeCell ref="B15:C16"/>
    <mergeCell ref="K15:K16"/>
    <mergeCell ref="B17:C18"/>
    <mergeCell ref="K17:K18"/>
    <mergeCell ref="A17:A18"/>
    <mergeCell ref="A26:C27"/>
    <mergeCell ref="K26:K29"/>
    <mergeCell ref="A28:C29"/>
    <mergeCell ref="A21:A22"/>
    <mergeCell ref="B21:C22"/>
    <mergeCell ref="K21:K22"/>
    <mergeCell ref="A23:A24"/>
    <mergeCell ref="B23:C24"/>
    <mergeCell ref="K23:K24"/>
  </mergeCells>
  <printOptions horizontalCentered="1"/>
  <pageMargins left="0.39370078740157483" right="0.39370078740157483" top="1.3779527559055118" bottom="0.39370078740157483" header="0.51181102362204722" footer="0.19685039370078741"/>
  <pageSetup paperSize="9" scale="59" firstPageNumber="4" fitToHeight="10" orientation="landscape" useFirstPageNumber="1" r:id="rId1"/>
  <headerFooter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I47"/>
  <sheetViews>
    <sheetView view="pageBreakPreview" zoomScaleSheetLayoutView="100" workbookViewId="0">
      <selection activeCell="M9" sqref="M9"/>
    </sheetView>
  </sheetViews>
  <sheetFormatPr defaultRowHeight="12.75" x14ac:dyDescent="0.2"/>
  <cols>
    <col min="1" max="1" width="16.28515625" style="72" customWidth="1"/>
    <col min="2" max="2" width="2.28515625" style="72" customWidth="1"/>
    <col min="3" max="3" width="5" style="72" customWidth="1"/>
    <col min="4" max="5" width="9.140625" style="72"/>
    <col min="6" max="6" width="3.85546875" style="72" customWidth="1"/>
    <col min="7" max="7" width="28.5703125" style="72" customWidth="1"/>
    <col min="8" max="8" width="17.28515625" style="72" customWidth="1"/>
    <col min="9" max="9" width="2.5703125" style="72" customWidth="1"/>
    <col min="10" max="220" width="9.140625" style="72"/>
    <col min="221" max="221" width="16.28515625" style="72" customWidth="1"/>
    <col min="222" max="222" width="2.28515625" style="72" customWidth="1"/>
    <col min="223" max="223" width="5" style="72" customWidth="1"/>
    <col min="224" max="225" width="9.140625" style="72"/>
    <col min="226" max="226" width="3.85546875" style="72" customWidth="1"/>
    <col min="227" max="227" width="26" style="72" customWidth="1"/>
    <col min="228" max="228" width="15" style="72" customWidth="1"/>
    <col min="229" max="229" width="2.5703125" style="72" customWidth="1"/>
    <col min="230" max="230" width="23.140625" style="72" customWidth="1"/>
    <col min="231" max="231" width="11.28515625" style="72" customWidth="1"/>
    <col min="232" max="232" width="11.42578125" style="72" customWidth="1"/>
    <col min="233" max="233" width="11.85546875" style="72" customWidth="1"/>
    <col min="234" max="234" width="2" style="72" customWidth="1"/>
    <col min="235" max="235" width="23.140625" style="72" customWidth="1"/>
    <col min="236" max="236" width="11.28515625" style="72" customWidth="1"/>
    <col min="237" max="237" width="11.42578125" style="72" customWidth="1"/>
    <col min="238" max="238" width="11.85546875" style="72" customWidth="1"/>
    <col min="239" max="239" width="2.140625" style="72" customWidth="1"/>
    <col min="240" max="240" width="23.140625" style="72" customWidth="1"/>
    <col min="241" max="241" width="11.28515625" style="72" customWidth="1"/>
    <col min="242" max="242" width="11.42578125" style="72" customWidth="1"/>
    <col min="243" max="243" width="11.85546875" style="72" customWidth="1"/>
    <col min="244" max="244" width="2.42578125" style="72" customWidth="1"/>
    <col min="245" max="245" width="23.140625" style="72" customWidth="1"/>
    <col min="246" max="246" width="11.28515625" style="72" customWidth="1"/>
    <col min="247" max="247" width="11.42578125" style="72" customWidth="1"/>
    <col min="248" max="248" width="11.85546875" style="72" customWidth="1"/>
    <col min="249" max="476" width="9.140625" style="72"/>
    <col min="477" max="477" width="16.28515625" style="72" customWidth="1"/>
    <col min="478" max="478" width="2.28515625" style="72" customWidth="1"/>
    <col min="479" max="479" width="5" style="72" customWidth="1"/>
    <col min="480" max="481" width="9.140625" style="72"/>
    <col min="482" max="482" width="3.85546875" style="72" customWidth="1"/>
    <col min="483" max="483" width="26" style="72" customWidth="1"/>
    <col min="484" max="484" width="15" style="72" customWidth="1"/>
    <col min="485" max="485" width="2.5703125" style="72" customWidth="1"/>
    <col min="486" max="486" width="23.140625" style="72" customWidth="1"/>
    <col min="487" max="487" width="11.28515625" style="72" customWidth="1"/>
    <col min="488" max="488" width="11.42578125" style="72" customWidth="1"/>
    <col min="489" max="489" width="11.85546875" style="72" customWidth="1"/>
    <col min="490" max="490" width="2" style="72" customWidth="1"/>
    <col min="491" max="491" width="23.140625" style="72" customWidth="1"/>
    <col min="492" max="492" width="11.28515625" style="72" customWidth="1"/>
    <col min="493" max="493" width="11.42578125" style="72" customWidth="1"/>
    <col min="494" max="494" width="11.85546875" style="72" customWidth="1"/>
    <col min="495" max="495" width="2.140625" style="72" customWidth="1"/>
    <col min="496" max="496" width="23.140625" style="72" customWidth="1"/>
    <col min="497" max="497" width="11.28515625" style="72" customWidth="1"/>
    <col min="498" max="498" width="11.42578125" style="72" customWidth="1"/>
    <col min="499" max="499" width="11.85546875" style="72" customWidth="1"/>
    <col min="500" max="500" width="2.42578125" style="72" customWidth="1"/>
    <col min="501" max="501" width="23.140625" style="72" customWidth="1"/>
    <col min="502" max="502" width="11.28515625" style="72" customWidth="1"/>
    <col min="503" max="503" width="11.42578125" style="72" customWidth="1"/>
    <col min="504" max="504" width="11.85546875" style="72" customWidth="1"/>
    <col min="505" max="732" width="9.140625" style="72"/>
    <col min="733" max="733" width="16.28515625" style="72" customWidth="1"/>
    <col min="734" max="734" width="2.28515625" style="72" customWidth="1"/>
    <col min="735" max="735" width="5" style="72" customWidth="1"/>
    <col min="736" max="737" width="9.140625" style="72"/>
    <col min="738" max="738" width="3.85546875" style="72" customWidth="1"/>
    <col min="739" max="739" width="26" style="72" customWidth="1"/>
    <col min="740" max="740" width="15" style="72" customWidth="1"/>
    <col min="741" max="741" width="2.5703125" style="72" customWidth="1"/>
    <col min="742" max="742" width="23.140625" style="72" customWidth="1"/>
    <col min="743" max="743" width="11.28515625" style="72" customWidth="1"/>
    <col min="744" max="744" width="11.42578125" style="72" customWidth="1"/>
    <col min="745" max="745" width="11.85546875" style="72" customWidth="1"/>
    <col min="746" max="746" width="2" style="72" customWidth="1"/>
    <col min="747" max="747" width="23.140625" style="72" customWidth="1"/>
    <col min="748" max="748" width="11.28515625" style="72" customWidth="1"/>
    <col min="749" max="749" width="11.42578125" style="72" customWidth="1"/>
    <col min="750" max="750" width="11.85546875" style="72" customWidth="1"/>
    <col min="751" max="751" width="2.140625" style="72" customWidth="1"/>
    <col min="752" max="752" width="23.140625" style="72" customWidth="1"/>
    <col min="753" max="753" width="11.28515625" style="72" customWidth="1"/>
    <col min="754" max="754" width="11.42578125" style="72" customWidth="1"/>
    <col min="755" max="755" width="11.85546875" style="72" customWidth="1"/>
    <col min="756" max="756" width="2.42578125" style="72" customWidth="1"/>
    <col min="757" max="757" width="23.140625" style="72" customWidth="1"/>
    <col min="758" max="758" width="11.28515625" style="72" customWidth="1"/>
    <col min="759" max="759" width="11.42578125" style="72" customWidth="1"/>
    <col min="760" max="760" width="11.85546875" style="72" customWidth="1"/>
    <col min="761" max="988" width="9.140625" style="72"/>
    <col min="989" max="989" width="16.28515625" style="72" customWidth="1"/>
    <col min="990" max="990" width="2.28515625" style="72" customWidth="1"/>
    <col min="991" max="991" width="5" style="72" customWidth="1"/>
    <col min="992" max="993" width="9.140625" style="72"/>
    <col min="994" max="994" width="3.85546875" style="72" customWidth="1"/>
    <col min="995" max="995" width="26" style="72" customWidth="1"/>
    <col min="996" max="996" width="15" style="72" customWidth="1"/>
    <col min="997" max="997" width="2.5703125" style="72" customWidth="1"/>
    <col min="998" max="998" width="23.140625" style="72" customWidth="1"/>
    <col min="999" max="999" width="11.28515625" style="72" customWidth="1"/>
    <col min="1000" max="1000" width="11.42578125" style="72" customWidth="1"/>
    <col min="1001" max="1001" width="11.85546875" style="72" customWidth="1"/>
    <col min="1002" max="1002" width="2" style="72" customWidth="1"/>
    <col min="1003" max="1003" width="23.140625" style="72" customWidth="1"/>
    <col min="1004" max="1004" width="11.28515625" style="72" customWidth="1"/>
    <col min="1005" max="1005" width="11.42578125" style="72" customWidth="1"/>
    <col min="1006" max="1006" width="11.85546875" style="72" customWidth="1"/>
    <col min="1007" max="1007" width="2.140625" style="72" customWidth="1"/>
    <col min="1008" max="1008" width="23.140625" style="72" customWidth="1"/>
    <col min="1009" max="1009" width="11.28515625" style="72" customWidth="1"/>
    <col min="1010" max="1010" width="11.42578125" style="72" customWidth="1"/>
    <col min="1011" max="1011" width="11.85546875" style="72" customWidth="1"/>
    <col min="1012" max="1012" width="2.42578125" style="72" customWidth="1"/>
    <col min="1013" max="1013" width="23.140625" style="72" customWidth="1"/>
    <col min="1014" max="1014" width="11.28515625" style="72" customWidth="1"/>
    <col min="1015" max="1015" width="11.42578125" style="72" customWidth="1"/>
    <col min="1016" max="1016" width="11.85546875" style="72" customWidth="1"/>
    <col min="1017" max="1244" width="9.140625" style="72"/>
    <col min="1245" max="1245" width="16.28515625" style="72" customWidth="1"/>
    <col min="1246" max="1246" width="2.28515625" style="72" customWidth="1"/>
    <col min="1247" max="1247" width="5" style="72" customWidth="1"/>
    <col min="1248" max="1249" width="9.140625" style="72"/>
    <col min="1250" max="1250" width="3.85546875" style="72" customWidth="1"/>
    <col min="1251" max="1251" width="26" style="72" customWidth="1"/>
    <col min="1252" max="1252" width="15" style="72" customWidth="1"/>
    <col min="1253" max="1253" width="2.5703125" style="72" customWidth="1"/>
    <col min="1254" max="1254" width="23.140625" style="72" customWidth="1"/>
    <col min="1255" max="1255" width="11.28515625" style="72" customWidth="1"/>
    <col min="1256" max="1256" width="11.42578125" style="72" customWidth="1"/>
    <col min="1257" max="1257" width="11.85546875" style="72" customWidth="1"/>
    <col min="1258" max="1258" width="2" style="72" customWidth="1"/>
    <col min="1259" max="1259" width="23.140625" style="72" customWidth="1"/>
    <col min="1260" max="1260" width="11.28515625" style="72" customWidth="1"/>
    <col min="1261" max="1261" width="11.42578125" style="72" customWidth="1"/>
    <col min="1262" max="1262" width="11.85546875" style="72" customWidth="1"/>
    <col min="1263" max="1263" width="2.140625" style="72" customWidth="1"/>
    <col min="1264" max="1264" width="23.140625" style="72" customWidth="1"/>
    <col min="1265" max="1265" width="11.28515625" style="72" customWidth="1"/>
    <col min="1266" max="1266" width="11.42578125" style="72" customWidth="1"/>
    <col min="1267" max="1267" width="11.85546875" style="72" customWidth="1"/>
    <col min="1268" max="1268" width="2.42578125" style="72" customWidth="1"/>
    <col min="1269" max="1269" width="23.140625" style="72" customWidth="1"/>
    <col min="1270" max="1270" width="11.28515625" style="72" customWidth="1"/>
    <col min="1271" max="1271" width="11.42578125" style="72" customWidth="1"/>
    <col min="1272" max="1272" width="11.85546875" style="72" customWidth="1"/>
    <col min="1273" max="1500" width="9.140625" style="72"/>
    <col min="1501" max="1501" width="16.28515625" style="72" customWidth="1"/>
    <col min="1502" max="1502" width="2.28515625" style="72" customWidth="1"/>
    <col min="1503" max="1503" width="5" style="72" customWidth="1"/>
    <col min="1504" max="1505" width="9.140625" style="72"/>
    <col min="1506" max="1506" width="3.85546875" style="72" customWidth="1"/>
    <col min="1507" max="1507" width="26" style="72" customWidth="1"/>
    <col min="1508" max="1508" width="15" style="72" customWidth="1"/>
    <col min="1509" max="1509" width="2.5703125" style="72" customWidth="1"/>
    <col min="1510" max="1510" width="23.140625" style="72" customWidth="1"/>
    <col min="1511" max="1511" width="11.28515625" style="72" customWidth="1"/>
    <col min="1512" max="1512" width="11.42578125" style="72" customWidth="1"/>
    <col min="1513" max="1513" width="11.85546875" style="72" customWidth="1"/>
    <col min="1514" max="1514" width="2" style="72" customWidth="1"/>
    <col min="1515" max="1515" width="23.140625" style="72" customWidth="1"/>
    <col min="1516" max="1516" width="11.28515625" style="72" customWidth="1"/>
    <col min="1517" max="1517" width="11.42578125" style="72" customWidth="1"/>
    <col min="1518" max="1518" width="11.85546875" style="72" customWidth="1"/>
    <col min="1519" max="1519" width="2.140625" style="72" customWidth="1"/>
    <col min="1520" max="1520" width="23.140625" style="72" customWidth="1"/>
    <col min="1521" max="1521" width="11.28515625" style="72" customWidth="1"/>
    <col min="1522" max="1522" width="11.42578125" style="72" customWidth="1"/>
    <col min="1523" max="1523" width="11.85546875" style="72" customWidth="1"/>
    <col min="1524" max="1524" width="2.42578125" style="72" customWidth="1"/>
    <col min="1525" max="1525" width="23.140625" style="72" customWidth="1"/>
    <col min="1526" max="1526" width="11.28515625" style="72" customWidth="1"/>
    <col min="1527" max="1527" width="11.42578125" style="72" customWidth="1"/>
    <col min="1528" max="1528" width="11.85546875" style="72" customWidth="1"/>
    <col min="1529" max="1756" width="9.140625" style="72"/>
    <col min="1757" max="1757" width="16.28515625" style="72" customWidth="1"/>
    <col min="1758" max="1758" width="2.28515625" style="72" customWidth="1"/>
    <col min="1759" max="1759" width="5" style="72" customWidth="1"/>
    <col min="1760" max="1761" width="9.140625" style="72"/>
    <col min="1762" max="1762" width="3.85546875" style="72" customWidth="1"/>
    <col min="1763" max="1763" width="26" style="72" customWidth="1"/>
    <col min="1764" max="1764" width="15" style="72" customWidth="1"/>
    <col min="1765" max="1765" width="2.5703125" style="72" customWidth="1"/>
    <col min="1766" max="1766" width="23.140625" style="72" customWidth="1"/>
    <col min="1767" max="1767" width="11.28515625" style="72" customWidth="1"/>
    <col min="1768" max="1768" width="11.42578125" style="72" customWidth="1"/>
    <col min="1769" max="1769" width="11.85546875" style="72" customWidth="1"/>
    <col min="1770" max="1770" width="2" style="72" customWidth="1"/>
    <col min="1771" max="1771" width="23.140625" style="72" customWidth="1"/>
    <col min="1772" max="1772" width="11.28515625" style="72" customWidth="1"/>
    <col min="1773" max="1773" width="11.42578125" style="72" customWidth="1"/>
    <col min="1774" max="1774" width="11.85546875" style="72" customWidth="1"/>
    <col min="1775" max="1775" width="2.140625" style="72" customWidth="1"/>
    <col min="1776" max="1776" width="23.140625" style="72" customWidth="1"/>
    <col min="1777" max="1777" width="11.28515625" style="72" customWidth="1"/>
    <col min="1778" max="1778" width="11.42578125" style="72" customWidth="1"/>
    <col min="1779" max="1779" width="11.85546875" style="72" customWidth="1"/>
    <col min="1780" max="1780" width="2.42578125" style="72" customWidth="1"/>
    <col min="1781" max="1781" width="23.140625" style="72" customWidth="1"/>
    <col min="1782" max="1782" width="11.28515625" style="72" customWidth="1"/>
    <col min="1783" max="1783" width="11.42578125" style="72" customWidth="1"/>
    <col min="1784" max="1784" width="11.85546875" style="72" customWidth="1"/>
    <col min="1785" max="2012" width="9.140625" style="72"/>
    <col min="2013" max="2013" width="16.28515625" style="72" customWidth="1"/>
    <col min="2014" max="2014" width="2.28515625" style="72" customWidth="1"/>
    <col min="2015" max="2015" width="5" style="72" customWidth="1"/>
    <col min="2016" max="2017" width="9.140625" style="72"/>
    <col min="2018" max="2018" width="3.85546875" style="72" customWidth="1"/>
    <col min="2019" max="2019" width="26" style="72" customWidth="1"/>
    <col min="2020" max="2020" width="15" style="72" customWidth="1"/>
    <col min="2021" max="2021" width="2.5703125" style="72" customWidth="1"/>
    <col min="2022" max="2022" width="23.140625" style="72" customWidth="1"/>
    <col min="2023" max="2023" width="11.28515625" style="72" customWidth="1"/>
    <col min="2024" max="2024" width="11.42578125" style="72" customWidth="1"/>
    <col min="2025" max="2025" width="11.85546875" style="72" customWidth="1"/>
    <col min="2026" max="2026" width="2" style="72" customWidth="1"/>
    <col min="2027" max="2027" width="23.140625" style="72" customWidth="1"/>
    <col min="2028" max="2028" width="11.28515625" style="72" customWidth="1"/>
    <col min="2029" max="2029" width="11.42578125" style="72" customWidth="1"/>
    <col min="2030" max="2030" width="11.85546875" style="72" customWidth="1"/>
    <col min="2031" max="2031" width="2.140625" style="72" customWidth="1"/>
    <col min="2032" max="2032" width="23.140625" style="72" customWidth="1"/>
    <col min="2033" max="2033" width="11.28515625" style="72" customWidth="1"/>
    <col min="2034" max="2034" width="11.42578125" style="72" customWidth="1"/>
    <col min="2035" max="2035" width="11.85546875" style="72" customWidth="1"/>
    <col min="2036" max="2036" width="2.42578125" style="72" customWidth="1"/>
    <col min="2037" max="2037" width="23.140625" style="72" customWidth="1"/>
    <col min="2038" max="2038" width="11.28515625" style="72" customWidth="1"/>
    <col min="2039" max="2039" width="11.42578125" style="72" customWidth="1"/>
    <col min="2040" max="2040" width="11.85546875" style="72" customWidth="1"/>
    <col min="2041" max="2268" width="9.140625" style="72"/>
    <col min="2269" max="2269" width="16.28515625" style="72" customWidth="1"/>
    <col min="2270" max="2270" width="2.28515625" style="72" customWidth="1"/>
    <col min="2271" max="2271" width="5" style="72" customWidth="1"/>
    <col min="2272" max="2273" width="9.140625" style="72"/>
    <col min="2274" max="2274" width="3.85546875" style="72" customWidth="1"/>
    <col min="2275" max="2275" width="26" style="72" customWidth="1"/>
    <col min="2276" max="2276" width="15" style="72" customWidth="1"/>
    <col min="2277" max="2277" width="2.5703125" style="72" customWidth="1"/>
    <col min="2278" max="2278" width="23.140625" style="72" customWidth="1"/>
    <col min="2279" max="2279" width="11.28515625" style="72" customWidth="1"/>
    <col min="2280" max="2280" width="11.42578125" style="72" customWidth="1"/>
    <col min="2281" max="2281" width="11.85546875" style="72" customWidth="1"/>
    <col min="2282" max="2282" width="2" style="72" customWidth="1"/>
    <col min="2283" max="2283" width="23.140625" style="72" customWidth="1"/>
    <col min="2284" max="2284" width="11.28515625" style="72" customWidth="1"/>
    <col min="2285" max="2285" width="11.42578125" style="72" customWidth="1"/>
    <col min="2286" max="2286" width="11.85546875" style="72" customWidth="1"/>
    <col min="2287" max="2287" width="2.140625" style="72" customWidth="1"/>
    <col min="2288" max="2288" width="23.140625" style="72" customWidth="1"/>
    <col min="2289" max="2289" width="11.28515625" style="72" customWidth="1"/>
    <col min="2290" max="2290" width="11.42578125" style="72" customWidth="1"/>
    <col min="2291" max="2291" width="11.85546875" style="72" customWidth="1"/>
    <col min="2292" max="2292" width="2.42578125" style="72" customWidth="1"/>
    <col min="2293" max="2293" width="23.140625" style="72" customWidth="1"/>
    <col min="2294" max="2294" width="11.28515625" style="72" customWidth="1"/>
    <col min="2295" max="2295" width="11.42578125" style="72" customWidth="1"/>
    <col min="2296" max="2296" width="11.85546875" style="72" customWidth="1"/>
    <col min="2297" max="2524" width="9.140625" style="72"/>
    <col min="2525" max="2525" width="16.28515625" style="72" customWidth="1"/>
    <col min="2526" max="2526" width="2.28515625" style="72" customWidth="1"/>
    <col min="2527" max="2527" width="5" style="72" customWidth="1"/>
    <col min="2528" max="2529" width="9.140625" style="72"/>
    <col min="2530" max="2530" width="3.85546875" style="72" customWidth="1"/>
    <col min="2531" max="2531" width="26" style="72" customWidth="1"/>
    <col min="2532" max="2532" width="15" style="72" customWidth="1"/>
    <col min="2533" max="2533" width="2.5703125" style="72" customWidth="1"/>
    <col min="2534" max="2534" width="23.140625" style="72" customWidth="1"/>
    <col min="2535" max="2535" width="11.28515625" style="72" customWidth="1"/>
    <col min="2536" max="2536" width="11.42578125" style="72" customWidth="1"/>
    <col min="2537" max="2537" width="11.85546875" style="72" customWidth="1"/>
    <col min="2538" max="2538" width="2" style="72" customWidth="1"/>
    <col min="2539" max="2539" width="23.140625" style="72" customWidth="1"/>
    <col min="2540" max="2540" width="11.28515625" style="72" customWidth="1"/>
    <col min="2541" max="2541" width="11.42578125" style="72" customWidth="1"/>
    <col min="2542" max="2542" width="11.85546875" style="72" customWidth="1"/>
    <col min="2543" max="2543" width="2.140625" style="72" customWidth="1"/>
    <col min="2544" max="2544" width="23.140625" style="72" customWidth="1"/>
    <col min="2545" max="2545" width="11.28515625" style="72" customWidth="1"/>
    <col min="2546" max="2546" width="11.42578125" style="72" customWidth="1"/>
    <col min="2547" max="2547" width="11.85546875" style="72" customWidth="1"/>
    <col min="2548" max="2548" width="2.42578125" style="72" customWidth="1"/>
    <col min="2549" max="2549" width="23.140625" style="72" customWidth="1"/>
    <col min="2550" max="2550" width="11.28515625" style="72" customWidth="1"/>
    <col min="2551" max="2551" width="11.42578125" style="72" customWidth="1"/>
    <col min="2552" max="2552" width="11.85546875" style="72" customWidth="1"/>
    <col min="2553" max="2780" width="9.140625" style="72"/>
    <col min="2781" max="2781" width="16.28515625" style="72" customWidth="1"/>
    <col min="2782" max="2782" width="2.28515625" style="72" customWidth="1"/>
    <col min="2783" max="2783" width="5" style="72" customWidth="1"/>
    <col min="2784" max="2785" width="9.140625" style="72"/>
    <col min="2786" max="2786" width="3.85546875" style="72" customWidth="1"/>
    <col min="2787" max="2787" width="26" style="72" customWidth="1"/>
    <col min="2788" max="2788" width="15" style="72" customWidth="1"/>
    <col min="2789" max="2789" width="2.5703125" style="72" customWidth="1"/>
    <col min="2790" max="2790" width="23.140625" style="72" customWidth="1"/>
    <col min="2791" max="2791" width="11.28515625" style="72" customWidth="1"/>
    <col min="2792" max="2792" width="11.42578125" style="72" customWidth="1"/>
    <col min="2793" max="2793" width="11.85546875" style="72" customWidth="1"/>
    <col min="2794" max="2794" width="2" style="72" customWidth="1"/>
    <col min="2795" max="2795" width="23.140625" style="72" customWidth="1"/>
    <col min="2796" max="2796" width="11.28515625" style="72" customWidth="1"/>
    <col min="2797" max="2797" width="11.42578125" style="72" customWidth="1"/>
    <col min="2798" max="2798" width="11.85546875" style="72" customWidth="1"/>
    <col min="2799" max="2799" width="2.140625" style="72" customWidth="1"/>
    <col min="2800" max="2800" width="23.140625" style="72" customWidth="1"/>
    <col min="2801" max="2801" width="11.28515625" style="72" customWidth="1"/>
    <col min="2802" max="2802" width="11.42578125" style="72" customWidth="1"/>
    <col min="2803" max="2803" width="11.85546875" style="72" customWidth="1"/>
    <col min="2804" max="2804" width="2.42578125" style="72" customWidth="1"/>
    <col min="2805" max="2805" width="23.140625" style="72" customWidth="1"/>
    <col min="2806" max="2806" width="11.28515625" style="72" customWidth="1"/>
    <col min="2807" max="2807" width="11.42578125" style="72" customWidth="1"/>
    <col min="2808" max="2808" width="11.85546875" style="72" customWidth="1"/>
    <col min="2809" max="3036" width="9.140625" style="72"/>
    <col min="3037" max="3037" width="16.28515625" style="72" customWidth="1"/>
    <col min="3038" max="3038" width="2.28515625" style="72" customWidth="1"/>
    <col min="3039" max="3039" width="5" style="72" customWidth="1"/>
    <col min="3040" max="3041" width="9.140625" style="72"/>
    <col min="3042" max="3042" width="3.85546875" style="72" customWidth="1"/>
    <col min="3043" max="3043" width="26" style="72" customWidth="1"/>
    <col min="3044" max="3044" width="15" style="72" customWidth="1"/>
    <col min="3045" max="3045" width="2.5703125" style="72" customWidth="1"/>
    <col min="3046" max="3046" width="23.140625" style="72" customWidth="1"/>
    <col min="3047" max="3047" width="11.28515625" style="72" customWidth="1"/>
    <col min="3048" max="3048" width="11.42578125" style="72" customWidth="1"/>
    <col min="3049" max="3049" width="11.85546875" style="72" customWidth="1"/>
    <col min="3050" max="3050" width="2" style="72" customWidth="1"/>
    <col min="3051" max="3051" width="23.140625" style="72" customWidth="1"/>
    <col min="3052" max="3052" width="11.28515625" style="72" customWidth="1"/>
    <col min="3053" max="3053" width="11.42578125" style="72" customWidth="1"/>
    <col min="3054" max="3054" width="11.85546875" style="72" customWidth="1"/>
    <col min="3055" max="3055" width="2.140625" style="72" customWidth="1"/>
    <col min="3056" max="3056" width="23.140625" style="72" customWidth="1"/>
    <col min="3057" max="3057" width="11.28515625" style="72" customWidth="1"/>
    <col min="3058" max="3058" width="11.42578125" style="72" customWidth="1"/>
    <col min="3059" max="3059" width="11.85546875" style="72" customWidth="1"/>
    <col min="3060" max="3060" width="2.42578125" style="72" customWidth="1"/>
    <col min="3061" max="3061" width="23.140625" style="72" customWidth="1"/>
    <col min="3062" max="3062" width="11.28515625" style="72" customWidth="1"/>
    <col min="3063" max="3063" width="11.42578125" style="72" customWidth="1"/>
    <col min="3064" max="3064" width="11.85546875" style="72" customWidth="1"/>
    <col min="3065" max="3292" width="9.140625" style="72"/>
    <col min="3293" max="3293" width="16.28515625" style="72" customWidth="1"/>
    <col min="3294" max="3294" width="2.28515625" style="72" customWidth="1"/>
    <col min="3295" max="3295" width="5" style="72" customWidth="1"/>
    <col min="3296" max="3297" width="9.140625" style="72"/>
    <col min="3298" max="3298" width="3.85546875" style="72" customWidth="1"/>
    <col min="3299" max="3299" width="26" style="72" customWidth="1"/>
    <col min="3300" max="3300" width="15" style="72" customWidth="1"/>
    <col min="3301" max="3301" width="2.5703125" style="72" customWidth="1"/>
    <col min="3302" max="3302" width="23.140625" style="72" customWidth="1"/>
    <col min="3303" max="3303" width="11.28515625" style="72" customWidth="1"/>
    <col min="3304" max="3304" width="11.42578125" style="72" customWidth="1"/>
    <col min="3305" max="3305" width="11.85546875" style="72" customWidth="1"/>
    <col min="3306" max="3306" width="2" style="72" customWidth="1"/>
    <col min="3307" max="3307" width="23.140625" style="72" customWidth="1"/>
    <col min="3308" max="3308" width="11.28515625" style="72" customWidth="1"/>
    <col min="3309" max="3309" width="11.42578125" style="72" customWidth="1"/>
    <col min="3310" max="3310" width="11.85546875" style="72" customWidth="1"/>
    <col min="3311" max="3311" width="2.140625" style="72" customWidth="1"/>
    <col min="3312" max="3312" width="23.140625" style="72" customWidth="1"/>
    <col min="3313" max="3313" width="11.28515625" style="72" customWidth="1"/>
    <col min="3314" max="3314" width="11.42578125" style="72" customWidth="1"/>
    <col min="3315" max="3315" width="11.85546875" style="72" customWidth="1"/>
    <col min="3316" max="3316" width="2.42578125" style="72" customWidth="1"/>
    <col min="3317" max="3317" width="23.140625" style="72" customWidth="1"/>
    <col min="3318" max="3318" width="11.28515625" style="72" customWidth="1"/>
    <col min="3319" max="3319" width="11.42578125" style="72" customWidth="1"/>
    <col min="3320" max="3320" width="11.85546875" style="72" customWidth="1"/>
    <col min="3321" max="3548" width="9.140625" style="72"/>
    <col min="3549" max="3549" width="16.28515625" style="72" customWidth="1"/>
    <col min="3550" max="3550" width="2.28515625" style="72" customWidth="1"/>
    <col min="3551" max="3551" width="5" style="72" customWidth="1"/>
    <col min="3552" max="3553" width="9.140625" style="72"/>
    <col min="3554" max="3554" width="3.85546875" style="72" customWidth="1"/>
    <col min="3555" max="3555" width="26" style="72" customWidth="1"/>
    <col min="3556" max="3556" width="15" style="72" customWidth="1"/>
    <col min="3557" max="3557" width="2.5703125" style="72" customWidth="1"/>
    <col min="3558" max="3558" width="23.140625" style="72" customWidth="1"/>
    <col min="3559" max="3559" width="11.28515625" style="72" customWidth="1"/>
    <col min="3560" max="3560" width="11.42578125" style="72" customWidth="1"/>
    <col min="3561" max="3561" width="11.85546875" style="72" customWidth="1"/>
    <col min="3562" max="3562" width="2" style="72" customWidth="1"/>
    <col min="3563" max="3563" width="23.140625" style="72" customWidth="1"/>
    <col min="3564" max="3564" width="11.28515625" style="72" customWidth="1"/>
    <col min="3565" max="3565" width="11.42578125" style="72" customWidth="1"/>
    <col min="3566" max="3566" width="11.85546875" style="72" customWidth="1"/>
    <col min="3567" max="3567" width="2.140625" style="72" customWidth="1"/>
    <col min="3568" max="3568" width="23.140625" style="72" customWidth="1"/>
    <col min="3569" max="3569" width="11.28515625" style="72" customWidth="1"/>
    <col min="3570" max="3570" width="11.42578125" style="72" customWidth="1"/>
    <col min="3571" max="3571" width="11.85546875" style="72" customWidth="1"/>
    <col min="3572" max="3572" width="2.42578125" style="72" customWidth="1"/>
    <col min="3573" max="3573" width="23.140625" style="72" customWidth="1"/>
    <col min="3574" max="3574" width="11.28515625" style="72" customWidth="1"/>
    <col min="3575" max="3575" width="11.42578125" style="72" customWidth="1"/>
    <col min="3576" max="3576" width="11.85546875" style="72" customWidth="1"/>
    <col min="3577" max="3804" width="9.140625" style="72"/>
    <col min="3805" max="3805" width="16.28515625" style="72" customWidth="1"/>
    <col min="3806" max="3806" width="2.28515625" style="72" customWidth="1"/>
    <col min="3807" max="3807" width="5" style="72" customWidth="1"/>
    <col min="3808" max="3809" width="9.140625" style="72"/>
    <col min="3810" max="3810" width="3.85546875" style="72" customWidth="1"/>
    <col min="3811" max="3811" width="26" style="72" customWidth="1"/>
    <col min="3812" max="3812" width="15" style="72" customWidth="1"/>
    <col min="3813" max="3813" width="2.5703125" style="72" customWidth="1"/>
    <col min="3814" max="3814" width="23.140625" style="72" customWidth="1"/>
    <col min="3815" max="3815" width="11.28515625" style="72" customWidth="1"/>
    <col min="3816" max="3816" width="11.42578125" style="72" customWidth="1"/>
    <col min="3817" max="3817" width="11.85546875" style="72" customWidth="1"/>
    <col min="3818" max="3818" width="2" style="72" customWidth="1"/>
    <col min="3819" max="3819" width="23.140625" style="72" customWidth="1"/>
    <col min="3820" max="3820" width="11.28515625" style="72" customWidth="1"/>
    <col min="3821" max="3821" width="11.42578125" style="72" customWidth="1"/>
    <col min="3822" max="3822" width="11.85546875" style="72" customWidth="1"/>
    <col min="3823" max="3823" width="2.140625" style="72" customWidth="1"/>
    <col min="3824" max="3824" width="23.140625" style="72" customWidth="1"/>
    <col min="3825" max="3825" width="11.28515625" style="72" customWidth="1"/>
    <col min="3826" max="3826" width="11.42578125" style="72" customWidth="1"/>
    <col min="3827" max="3827" width="11.85546875" style="72" customWidth="1"/>
    <col min="3828" max="3828" width="2.42578125" style="72" customWidth="1"/>
    <col min="3829" max="3829" width="23.140625" style="72" customWidth="1"/>
    <col min="3830" max="3830" width="11.28515625" style="72" customWidth="1"/>
    <col min="3831" max="3831" width="11.42578125" style="72" customWidth="1"/>
    <col min="3832" max="3832" width="11.85546875" style="72" customWidth="1"/>
    <col min="3833" max="4060" width="9.140625" style="72"/>
    <col min="4061" max="4061" width="16.28515625" style="72" customWidth="1"/>
    <col min="4062" max="4062" width="2.28515625" style="72" customWidth="1"/>
    <col min="4063" max="4063" width="5" style="72" customWidth="1"/>
    <col min="4064" max="4065" width="9.140625" style="72"/>
    <col min="4066" max="4066" width="3.85546875" style="72" customWidth="1"/>
    <col min="4067" max="4067" width="26" style="72" customWidth="1"/>
    <col min="4068" max="4068" width="15" style="72" customWidth="1"/>
    <col min="4069" max="4069" width="2.5703125" style="72" customWidth="1"/>
    <col min="4070" max="4070" width="23.140625" style="72" customWidth="1"/>
    <col min="4071" max="4071" width="11.28515625" style="72" customWidth="1"/>
    <col min="4072" max="4072" width="11.42578125" style="72" customWidth="1"/>
    <col min="4073" max="4073" width="11.85546875" style="72" customWidth="1"/>
    <col min="4074" max="4074" width="2" style="72" customWidth="1"/>
    <col min="4075" max="4075" width="23.140625" style="72" customWidth="1"/>
    <col min="4076" max="4076" width="11.28515625" style="72" customWidth="1"/>
    <col min="4077" max="4077" width="11.42578125" style="72" customWidth="1"/>
    <col min="4078" max="4078" width="11.85546875" style="72" customWidth="1"/>
    <col min="4079" max="4079" width="2.140625" style="72" customWidth="1"/>
    <col min="4080" max="4080" width="23.140625" style="72" customWidth="1"/>
    <col min="4081" max="4081" width="11.28515625" style="72" customWidth="1"/>
    <col min="4082" max="4082" width="11.42578125" style="72" customWidth="1"/>
    <col min="4083" max="4083" width="11.85546875" style="72" customWidth="1"/>
    <col min="4084" max="4084" width="2.42578125" style="72" customWidth="1"/>
    <col min="4085" max="4085" width="23.140625" style="72" customWidth="1"/>
    <col min="4086" max="4086" width="11.28515625" style="72" customWidth="1"/>
    <col min="4087" max="4087" width="11.42578125" style="72" customWidth="1"/>
    <col min="4088" max="4088" width="11.85546875" style="72" customWidth="1"/>
    <col min="4089" max="4316" width="9.140625" style="72"/>
    <col min="4317" max="4317" width="16.28515625" style="72" customWidth="1"/>
    <col min="4318" max="4318" width="2.28515625" style="72" customWidth="1"/>
    <col min="4319" max="4319" width="5" style="72" customWidth="1"/>
    <col min="4320" max="4321" width="9.140625" style="72"/>
    <col min="4322" max="4322" width="3.85546875" style="72" customWidth="1"/>
    <col min="4323" max="4323" width="26" style="72" customWidth="1"/>
    <col min="4324" max="4324" width="15" style="72" customWidth="1"/>
    <col min="4325" max="4325" width="2.5703125" style="72" customWidth="1"/>
    <col min="4326" max="4326" width="23.140625" style="72" customWidth="1"/>
    <col min="4327" max="4327" width="11.28515625" style="72" customWidth="1"/>
    <col min="4328" max="4328" width="11.42578125" style="72" customWidth="1"/>
    <col min="4329" max="4329" width="11.85546875" style="72" customWidth="1"/>
    <col min="4330" max="4330" width="2" style="72" customWidth="1"/>
    <col min="4331" max="4331" width="23.140625" style="72" customWidth="1"/>
    <col min="4332" max="4332" width="11.28515625" style="72" customWidth="1"/>
    <col min="4333" max="4333" width="11.42578125" style="72" customWidth="1"/>
    <col min="4334" max="4334" width="11.85546875" style="72" customWidth="1"/>
    <col min="4335" max="4335" width="2.140625" style="72" customWidth="1"/>
    <col min="4336" max="4336" width="23.140625" style="72" customWidth="1"/>
    <col min="4337" max="4337" width="11.28515625" style="72" customWidth="1"/>
    <col min="4338" max="4338" width="11.42578125" style="72" customWidth="1"/>
    <col min="4339" max="4339" width="11.85546875" style="72" customWidth="1"/>
    <col min="4340" max="4340" width="2.42578125" style="72" customWidth="1"/>
    <col min="4341" max="4341" width="23.140625" style="72" customWidth="1"/>
    <col min="4342" max="4342" width="11.28515625" style="72" customWidth="1"/>
    <col min="4343" max="4343" width="11.42578125" style="72" customWidth="1"/>
    <col min="4344" max="4344" width="11.85546875" style="72" customWidth="1"/>
    <col min="4345" max="4572" width="9.140625" style="72"/>
    <col min="4573" max="4573" width="16.28515625" style="72" customWidth="1"/>
    <col min="4574" max="4574" width="2.28515625" style="72" customWidth="1"/>
    <col min="4575" max="4575" width="5" style="72" customWidth="1"/>
    <col min="4576" max="4577" width="9.140625" style="72"/>
    <col min="4578" max="4578" width="3.85546875" style="72" customWidth="1"/>
    <col min="4579" max="4579" width="26" style="72" customWidth="1"/>
    <col min="4580" max="4580" width="15" style="72" customWidth="1"/>
    <col min="4581" max="4581" width="2.5703125" style="72" customWidth="1"/>
    <col min="4582" max="4582" width="23.140625" style="72" customWidth="1"/>
    <col min="4583" max="4583" width="11.28515625" style="72" customWidth="1"/>
    <col min="4584" max="4584" width="11.42578125" style="72" customWidth="1"/>
    <col min="4585" max="4585" width="11.85546875" style="72" customWidth="1"/>
    <col min="4586" max="4586" width="2" style="72" customWidth="1"/>
    <col min="4587" max="4587" width="23.140625" style="72" customWidth="1"/>
    <col min="4588" max="4588" width="11.28515625" style="72" customWidth="1"/>
    <col min="4589" max="4589" width="11.42578125" style="72" customWidth="1"/>
    <col min="4590" max="4590" width="11.85546875" style="72" customWidth="1"/>
    <col min="4591" max="4591" width="2.140625" style="72" customWidth="1"/>
    <col min="4592" max="4592" width="23.140625" style="72" customWidth="1"/>
    <col min="4593" max="4593" width="11.28515625" style="72" customWidth="1"/>
    <col min="4594" max="4594" width="11.42578125" style="72" customWidth="1"/>
    <col min="4595" max="4595" width="11.85546875" style="72" customWidth="1"/>
    <col min="4596" max="4596" width="2.42578125" style="72" customWidth="1"/>
    <col min="4597" max="4597" width="23.140625" style="72" customWidth="1"/>
    <col min="4598" max="4598" width="11.28515625" style="72" customWidth="1"/>
    <col min="4599" max="4599" width="11.42578125" style="72" customWidth="1"/>
    <col min="4600" max="4600" width="11.85546875" style="72" customWidth="1"/>
    <col min="4601" max="4828" width="9.140625" style="72"/>
    <col min="4829" max="4829" width="16.28515625" style="72" customWidth="1"/>
    <col min="4830" max="4830" width="2.28515625" style="72" customWidth="1"/>
    <col min="4831" max="4831" width="5" style="72" customWidth="1"/>
    <col min="4832" max="4833" width="9.140625" style="72"/>
    <col min="4834" max="4834" width="3.85546875" style="72" customWidth="1"/>
    <col min="4835" max="4835" width="26" style="72" customWidth="1"/>
    <col min="4836" max="4836" width="15" style="72" customWidth="1"/>
    <col min="4837" max="4837" width="2.5703125" style="72" customWidth="1"/>
    <col min="4838" max="4838" width="23.140625" style="72" customWidth="1"/>
    <col min="4839" max="4839" width="11.28515625" style="72" customWidth="1"/>
    <col min="4840" max="4840" width="11.42578125" style="72" customWidth="1"/>
    <col min="4841" max="4841" width="11.85546875" style="72" customWidth="1"/>
    <col min="4842" max="4842" width="2" style="72" customWidth="1"/>
    <col min="4843" max="4843" width="23.140625" style="72" customWidth="1"/>
    <col min="4844" max="4844" width="11.28515625" style="72" customWidth="1"/>
    <col min="4845" max="4845" width="11.42578125" style="72" customWidth="1"/>
    <col min="4846" max="4846" width="11.85546875" style="72" customWidth="1"/>
    <col min="4847" max="4847" width="2.140625" style="72" customWidth="1"/>
    <col min="4848" max="4848" width="23.140625" style="72" customWidth="1"/>
    <col min="4849" max="4849" width="11.28515625" style="72" customWidth="1"/>
    <col min="4850" max="4850" width="11.42578125" style="72" customWidth="1"/>
    <col min="4851" max="4851" width="11.85546875" style="72" customWidth="1"/>
    <col min="4852" max="4852" width="2.42578125" style="72" customWidth="1"/>
    <col min="4853" max="4853" width="23.140625" style="72" customWidth="1"/>
    <col min="4854" max="4854" width="11.28515625" style="72" customWidth="1"/>
    <col min="4855" max="4855" width="11.42578125" style="72" customWidth="1"/>
    <col min="4856" max="4856" width="11.85546875" style="72" customWidth="1"/>
    <col min="4857" max="5084" width="9.140625" style="72"/>
    <col min="5085" max="5085" width="16.28515625" style="72" customWidth="1"/>
    <col min="5086" max="5086" width="2.28515625" style="72" customWidth="1"/>
    <col min="5087" max="5087" width="5" style="72" customWidth="1"/>
    <col min="5088" max="5089" width="9.140625" style="72"/>
    <col min="5090" max="5090" width="3.85546875" style="72" customWidth="1"/>
    <col min="5091" max="5091" width="26" style="72" customWidth="1"/>
    <col min="5092" max="5092" width="15" style="72" customWidth="1"/>
    <col min="5093" max="5093" width="2.5703125" style="72" customWidth="1"/>
    <col min="5094" max="5094" width="23.140625" style="72" customWidth="1"/>
    <col min="5095" max="5095" width="11.28515625" style="72" customWidth="1"/>
    <col min="5096" max="5096" width="11.42578125" style="72" customWidth="1"/>
    <col min="5097" max="5097" width="11.85546875" style="72" customWidth="1"/>
    <col min="5098" max="5098" width="2" style="72" customWidth="1"/>
    <col min="5099" max="5099" width="23.140625" style="72" customWidth="1"/>
    <col min="5100" max="5100" width="11.28515625" style="72" customWidth="1"/>
    <col min="5101" max="5101" width="11.42578125" style="72" customWidth="1"/>
    <col min="5102" max="5102" width="11.85546875" style="72" customWidth="1"/>
    <col min="5103" max="5103" width="2.140625" style="72" customWidth="1"/>
    <col min="5104" max="5104" width="23.140625" style="72" customWidth="1"/>
    <col min="5105" max="5105" width="11.28515625" style="72" customWidth="1"/>
    <col min="5106" max="5106" width="11.42578125" style="72" customWidth="1"/>
    <col min="5107" max="5107" width="11.85546875" style="72" customWidth="1"/>
    <col min="5108" max="5108" width="2.42578125" style="72" customWidth="1"/>
    <col min="5109" max="5109" width="23.140625" style="72" customWidth="1"/>
    <col min="5110" max="5110" width="11.28515625" style="72" customWidth="1"/>
    <col min="5111" max="5111" width="11.42578125" style="72" customWidth="1"/>
    <col min="5112" max="5112" width="11.85546875" style="72" customWidth="1"/>
    <col min="5113" max="5340" width="9.140625" style="72"/>
    <col min="5341" max="5341" width="16.28515625" style="72" customWidth="1"/>
    <col min="5342" max="5342" width="2.28515625" style="72" customWidth="1"/>
    <col min="5343" max="5343" width="5" style="72" customWidth="1"/>
    <col min="5344" max="5345" width="9.140625" style="72"/>
    <col min="5346" max="5346" width="3.85546875" style="72" customWidth="1"/>
    <col min="5347" max="5347" width="26" style="72" customWidth="1"/>
    <col min="5348" max="5348" width="15" style="72" customWidth="1"/>
    <col min="5349" max="5349" width="2.5703125" style="72" customWidth="1"/>
    <col min="5350" max="5350" width="23.140625" style="72" customWidth="1"/>
    <col min="5351" max="5351" width="11.28515625" style="72" customWidth="1"/>
    <col min="5352" max="5352" width="11.42578125" style="72" customWidth="1"/>
    <col min="5353" max="5353" width="11.85546875" style="72" customWidth="1"/>
    <col min="5354" max="5354" width="2" style="72" customWidth="1"/>
    <col min="5355" max="5355" width="23.140625" style="72" customWidth="1"/>
    <col min="5356" max="5356" width="11.28515625" style="72" customWidth="1"/>
    <col min="5357" max="5357" width="11.42578125" style="72" customWidth="1"/>
    <col min="5358" max="5358" width="11.85546875" style="72" customWidth="1"/>
    <col min="5359" max="5359" width="2.140625" style="72" customWidth="1"/>
    <col min="5360" max="5360" width="23.140625" style="72" customWidth="1"/>
    <col min="5361" max="5361" width="11.28515625" style="72" customWidth="1"/>
    <col min="5362" max="5362" width="11.42578125" style="72" customWidth="1"/>
    <col min="5363" max="5363" width="11.85546875" style="72" customWidth="1"/>
    <col min="5364" max="5364" width="2.42578125" style="72" customWidth="1"/>
    <col min="5365" max="5365" width="23.140625" style="72" customWidth="1"/>
    <col min="5366" max="5366" width="11.28515625" style="72" customWidth="1"/>
    <col min="5367" max="5367" width="11.42578125" style="72" customWidth="1"/>
    <col min="5368" max="5368" width="11.85546875" style="72" customWidth="1"/>
    <col min="5369" max="5596" width="9.140625" style="72"/>
    <col min="5597" max="5597" width="16.28515625" style="72" customWidth="1"/>
    <col min="5598" max="5598" width="2.28515625" style="72" customWidth="1"/>
    <col min="5599" max="5599" width="5" style="72" customWidth="1"/>
    <col min="5600" max="5601" width="9.140625" style="72"/>
    <col min="5602" max="5602" width="3.85546875" style="72" customWidth="1"/>
    <col min="5603" max="5603" width="26" style="72" customWidth="1"/>
    <col min="5604" max="5604" width="15" style="72" customWidth="1"/>
    <col min="5605" max="5605" width="2.5703125" style="72" customWidth="1"/>
    <col min="5606" max="5606" width="23.140625" style="72" customWidth="1"/>
    <col min="5607" max="5607" width="11.28515625" style="72" customWidth="1"/>
    <col min="5608" max="5608" width="11.42578125" style="72" customWidth="1"/>
    <col min="5609" max="5609" width="11.85546875" style="72" customWidth="1"/>
    <col min="5610" max="5610" width="2" style="72" customWidth="1"/>
    <col min="5611" max="5611" width="23.140625" style="72" customWidth="1"/>
    <col min="5612" max="5612" width="11.28515625" style="72" customWidth="1"/>
    <col min="5613" max="5613" width="11.42578125" style="72" customWidth="1"/>
    <col min="5614" max="5614" width="11.85546875" style="72" customWidth="1"/>
    <col min="5615" max="5615" width="2.140625" style="72" customWidth="1"/>
    <col min="5616" max="5616" width="23.140625" style="72" customWidth="1"/>
    <col min="5617" max="5617" width="11.28515625" style="72" customWidth="1"/>
    <col min="5618" max="5618" width="11.42578125" style="72" customWidth="1"/>
    <col min="5619" max="5619" width="11.85546875" style="72" customWidth="1"/>
    <col min="5620" max="5620" width="2.42578125" style="72" customWidth="1"/>
    <col min="5621" max="5621" width="23.140625" style="72" customWidth="1"/>
    <col min="5622" max="5622" width="11.28515625" style="72" customWidth="1"/>
    <col min="5623" max="5623" width="11.42578125" style="72" customWidth="1"/>
    <col min="5624" max="5624" width="11.85546875" style="72" customWidth="1"/>
    <col min="5625" max="5852" width="9.140625" style="72"/>
    <col min="5853" max="5853" width="16.28515625" style="72" customWidth="1"/>
    <col min="5854" max="5854" width="2.28515625" style="72" customWidth="1"/>
    <col min="5855" max="5855" width="5" style="72" customWidth="1"/>
    <col min="5856" max="5857" width="9.140625" style="72"/>
    <col min="5858" max="5858" width="3.85546875" style="72" customWidth="1"/>
    <col min="5859" max="5859" width="26" style="72" customWidth="1"/>
    <col min="5860" max="5860" width="15" style="72" customWidth="1"/>
    <col min="5861" max="5861" width="2.5703125" style="72" customWidth="1"/>
    <col min="5862" max="5862" width="23.140625" style="72" customWidth="1"/>
    <col min="5863" max="5863" width="11.28515625" style="72" customWidth="1"/>
    <col min="5864" max="5864" width="11.42578125" style="72" customWidth="1"/>
    <col min="5865" max="5865" width="11.85546875" style="72" customWidth="1"/>
    <col min="5866" max="5866" width="2" style="72" customWidth="1"/>
    <col min="5867" max="5867" width="23.140625" style="72" customWidth="1"/>
    <col min="5868" max="5868" width="11.28515625" style="72" customWidth="1"/>
    <col min="5869" max="5869" width="11.42578125" style="72" customWidth="1"/>
    <col min="5870" max="5870" width="11.85546875" style="72" customWidth="1"/>
    <col min="5871" max="5871" width="2.140625" style="72" customWidth="1"/>
    <col min="5872" max="5872" width="23.140625" style="72" customWidth="1"/>
    <col min="5873" max="5873" width="11.28515625" style="72" customWidth="1"/>
    <col min="5874" max="5874" width="11.42578125" style="72" customWidth="1"/>
    <col min="5875" max="5875" width="11.85546875" style="72" customWidth="1"/>
    <col min="5876" max="5876" width="2.42578125" style="72" customWidth="1"/>
    <col min="5877" max="5877" width="23.140625" style="72" customWidth="1"/>
    <col min="5878" max="5878" width="11.28515625" style="72" customWidth="1"/>
    <col min="5879" max="5879" width="11.42578125" style="72" customWidth="1"/>
    <col min="5880" max="5880" width="11.85546875" style="72" customWidth="1"/>
    <col min="5881" max="6108" width="9.140625" style="72"/>
    <col min="6109" max="6109" width="16.28515625" style="72" customWidth="1"/>
    <col min="6110" max="6110" width="2.28515625" style="72" customWidth="1"/>
    <col min="6111" max="6111" width="5" style="72" customWidth="1"/>
    <col min="6112" max="6113" width="9.140625" style="72"/>
    <col min="6114" max="6114" width="3.85546875" style="72" customWidth="1"/>
    <col min="6115" max="6115" width="26" style="72" customWidth="1"/>
    <col min="6116" max="6116" width="15" style="72" customWidth="1"/>
    <col min="6117" max="6117" width="2.5703125" style="72" customWidth="1"/>
    <col min="6118" max="6118" width="23.140625" style="72" customWidth="1"/>
    <col min="6119" max="6119" width="11.28515625" style="72" customWidth="1"/>
    <col min="6120" max="6120" width="11.42578125" style="72" customWidth="1"/>
    <col min="6121" max="6121" width="11.85546875" style="72" customWidth="1"/>
    <col min="6122" max="6122" width="2" style="72" customWidth="1"/>
    <col min="6123" max="6123" width="23.140625" style="72" customWidth="1"/>
    <col min="6124" max="6124" width="11.28515625" style="72" customWidth="1"/>
    <col min="6125" max="6125" width="11.42578125" style="72" customWidth="1"/>
    <col min="6126" max="6126" width="11.85546875" style="72" customWidth="1"/>
    <col min="6127" max="6127" width="2.140625" style="72" customWidth="1"/>
    <col min="6128" max="6128" width="23.140625" style="72" customWidth="1"/>
    <col min="6129" max="6129" width="11.28515625" style="72" customWidth="1"/>
    <col min="6130" max="6130" width="11.42578125" style="72" customWidth="1"/>
    <col min="6131" max="6131" width="11.85546875" style="72" customWidth="1"/>
    <col min="6132" max="6132" width="2.42578125" style="72" customWidth="1"/>
    <col min="6133" max="6133" width="23.140625" style="72" customWidth="1"/>
    <col min="6134" max="6134" width="11.28515625" style="72" customWidth="1"/>
    <col min="6135" max="6135" width="11.42578125" style="72" customWidth="1"/>
    <col min="6136" max="6136" width="11.85546875" style="72" customWidth="1"/>
    <col min="6137" max="6364" width="9.140625" style="72"/>
    <col min="6365" max="6365" width="16.28515625" style="72" customWidth="1"/>
    <col min="6366" max="6366" width="2.28515625" style="72" customWidth="1"/>
    <col min="6367" max="6367" width="5" style="72" customWidth="1"/>
    <col min="6368" max="6369" width="9.140625" style="72"/>
    <col min="6370" max="6370" width="3.85546875" style="72" customWidth="1"/>
    <col min="6371" max="6371" width="26" style="72" customWidth="1"/>
    <col min="6372" max="6372" width="15" style="72" customWidth="1"/>
    <col min="6373" max="6373" width="2.5703125" style="72" customWidth="1"/>
    <col min="6374" max="6374" width="23.140625" style="72" customWidth="1"/>
    <col min="6375" max="6375" width="11.28515625" style="72" customWidth="1"/>
    <col min="6376" max="6376" width="11.42578125" style="72" customWidth="1"/>
    <col min="6377" max="6377" width="11.85546875" style="72" customWidth="1"/>
    <col min="6378" max="6378" width="2" style="72" customWidth="1"/>
    <col min="6379" max="6379" width="23.140625" style="72" customWidth="1"/>
    <col min="6380" max="6380" width="11.28515625" style="72" customWidth="1"/>
    <col min="6381" max="6381" width="11.42578125" style="72" customWidth="1"/>
    <col min="6382" max="6382" width="11.85546875" style="72" customWidth="1"/>
    <col min="6383" max="6383" width="2.140625" style="72" customWidth="1"/>
    <col min="6384" max="6384" width="23.140625" style="72" customWidth="1"/>
    <col min="6385" max="6385" width="11.28515625" style="72" customWidth="1"/>
    <col min="6386" max="6386" width="11.42578125" style="72" customWidth="1"/>
    <col min="6387" max="6387" width="11.85546875" style="72" customWidth="1"/>
    <col min="6388" max="6388" width="2.42578125" style="72" customWidth="1"/>
    <col min="6389" max="6389" width="23.140625" style="72" customWidth="1"/>
    <col min="6390" max="6390" width="11.28515625" style="72" customWidth="1"/>
    <col min="6391" max="6391" width="11.42578125" style="72" customWidth="1"/>
    <col min="6392" max="6392" width="11.85546875" style="72" customWidth="1"/>
    <col min="6393" max="6620" width="9.140625" style="72"/>
    <col min="6621" max="6621" width="16.28515625" style="72" customWidth="1"/>
    <col min="6622" max="6622" width="2.28515625" style="72" customWidth="1"/>
    <col min="6623" max="6623" width="5" style="72" customWidth="1"/>
    <col min="6624" max="6625" width="9.140625" style="72"/>
    <col min="6626" max="6626" width="3.85546875" style="72" customWidth="1"/>
    <col min="6627" max="6627" width="26" style="72" customWidth="1"/>
    <col min="6628" max="6628" width="15" style="72" customWidth="1"/>
    <col min="6629" max="6629" width="2.5703125" style="72" customWidth="1"/>
    <col min="6630" max="6630" width="23.140625" style="72" customWidth="1"/>
    <col min="6631" max="6631" width="11.28515625" style="72" customWidth="1"/>
    <col min="6632" max="6632" width="11.42578125" style="72" customWidth="1"/>
    <col min="6633" max="6633" width="11.85546875" style="72" customWidth="1"/>
    <col min="6634" max="6634" width="2" style="72" customWidth="1"/>
    <col min="6635" max="6635" width="23.140625" style="72" customWidth="1"/>
    <col min="6636" max="6636" width="11.28515625" style="72" customWidth="1"/>
    <col min="6637" max="6637" width="11.42578125" style="72" customWidth="1"/>
    <col min="6638" max="6638" width="11.85546875" style="72" customWidth="1"/>
    <col min="6639" max="6639" width="2.140625" style="72" customWidth="1"/>
    <col min="6640" max="6640" width="23.140625" style="72" customWidth="1"/>
    <col min="6641" max="6641" width="11.28515625" style="72" customWidth="1"/>
    <col min="6642" max="6642" width="11.42578125" style="72" customWidth="1"/>
    <col min="6643" max="6643" width="11.85546875" style="72" customWidth="1"/>
    <col min="6644" max="6644" width="2.42578125" style="72" customWidth="1"/>
    <col min="6645" max="6645" width="23.140625" style="72" customWidth="1"/>
    <col min="6646" max="6646" width="11.28515625" style="72" customWidth="1"/>
    <col min="6647" max="6647" width="11.42578125" style="72" customWidth="1"/>
    <col min="6648" max="6648" width="11.85546875" style="72" customWidth="1"/>
    <col min="6649" max="6876" width="9.140625" style="72"/>
    <col min="6877" max="6877" width="16.28515625" style="72" customWidth="1"/>
    <col min="6878" max="6878" width="2.28515625" style="72" customWidth="1"/>
    <col min="6879" max="6879" width="5" style="72" customWidth="1"/>
    <col min="6880" max="6881" width="9.140625" style="72"/>
    <col min="6882" max="6882" width="3.85546875" style="72" customWidth="1"/>
    <col min="6883" max="6883" width="26" style="72" customWidth="1"/>
    <col min="6884" max="6884" width="15" style="72" customWidth="1"/>
    <col min="6885" max="6885" width="2.5703125" style="72" customWidth="1"/>
    <col min="6886" max="6886" width="23.140625" style="72" customWidth="1"/>
    <col min="6887" max="6887" width="11.28515625" style="72" customWidth="1"/>
    <col min="6888" max="6888" width="11.42578125" style="72" customWidth="1"/>
    <col min="6889" max="6889" width="11.85546875" style="72" customWidth="1"/>
    <col min="6890" max="6890" width="2" style="72" customWidth="1"/>
    <col min="6891" max="6891" width="23.140625" style="72" customWidth="1"/>
    <col min="6892" max="6892" width="11.28515625" style="72" customWidth="1"/>
    <col min="6893" max="6893" width="11.42578125" style="72" customWidth="1"/>
    <col min="6894" max="6894" width="11.85546875" style="72" customWidth="1"/>
    <col min="6895" max="6895" width="2.140625" style="72" customWidth="1"/>
    <col min="6896" max="6896" width="23.140625" style="72" customWidth="1"/>
    <col min="6897" max="6897" width="11.28515625" style="72" customWidth="1"/>
    <col min="6898" max="6898" width="11.42578125" style="72" customWidth="1"/>
    <col min="6899" max="6899" width="11.85546875" style="72" customWidth="1"/>
    <col min="6900" max="6900" width="2.42578125" style="72" customWidth="1"/>
    <col min="6901" max="6901" width="23.140625" style="72" customWidth="1"/>
    <col min="6902" max="6902" width="11.28515625" style="72" customWidth="1"/>
    <col min="6903" max="6903" width="11.42578125" style="72" customWidth="1"/>
    <col min="6904" max="6904" width="11.85546875" style="72" customWidth="1"/>
    <col min="6905" max="7132" width="9.140625" style="72"/>
    <col min="7133" max="7133" width="16.28515625" style="72" customWidth="1"/>
    <col min="7134" max="7134" width="2.28515625" style="72" customWidth="1"/>
    <col min="7135" max="7135" width="5" style="72" customWidth="1"/>
    <col min="7136" max="7137" width="9.140625" style="72"/>
    <col min="7138" max="7138" width="3.85546875" style="72" customWidth="1"/>
    <col min="7139" max="7139" width="26" style="72" customWidth="1"/>
    <col min="7140" max="7140" width="15" style="72" customWidth="1"/>
    <col min="7141" max="7141" width="2.5703125" style="72" customWidth="1"/>
    <col min="7142" max="7142" width="23.140625" style="72" customWidth="1"/>
    <col min="7143" max="7143" width="11.28515625" style="72" customWidth="1"/>
    <col min="7144" max="7144" width="11.42578125" style="72" customWidth="1"/>
    <col min="7145" max="7145" width="11.85546875" style="72" customWidth="1"/>
    <col min="7146" max="7146" width="2" style="72" customWidth="1"/>
    <col min="7147" max="7147" width="23.140625" style="72" customWidth="1"/>
    <col min="7148" max="7148" width="11.28515625" style="72" customWidth="1"/>
    <col min="7149" max="7149" width="11.42578125" style="72" customWidth="1"/>
    <col min="7150" max="7150" width="11.85546875" style="72" customWidth="1"/>
    <col min="7151" max="7151" width="2.140625" style="72" customWidth="1"/>
    <col min="7152" max="7152" width="23.140625" style="72" customWidth="1"/>
    <col min="7153" max="7153" width="11.28515625" style="72" customWidth="1"/>
    <col min="7154" max="7154" width="11.42578125" style="72" customWidth="1"/>
    <col min="7155" max="7155" width="11.85546875" style="72" customWidth="1"/>
    <col min="7156" max="7156" width="2.42578125" style="72" customWidth="1"/>
    <col min="7157" max="7157" width="23.140625" style="72" customWidth="1"/>
    <col min="7158" max="7158" width="11.28515625" style="72" customWidth="1"/>
    <col min="7159" max="7159" width="11.42578125" style="72" customWidth="1"/>
    <col min="7160" max="7160" width="11.85546875" style="72" customWidth="1"/>
    <col min="7161" max="7388" width="9.140625" style="72"/>
    <col min="7389" max="7389" width="16.28515625" style="72" customWidth="1"/>
    <col min="7390" max="7390" width="2.28515625" style="72" customWidth="1"/>
    <col min="7391" max="7391" width="5" style="72" customWidth="1"/>
    <col min="7392" max="7393" width="9.140625" style="72"/>
    <col min="7394" max="7394" width="3.85546875" style="72" customWidth="1"/>
    <col min="7395" max="7395" width="26" style="72" customWidth="1"/>
    <col min="7396" max="7396" width="15" style="72" customWidth="1"/>
    <col min="7397" max="7397" width="2.5703125" style="72" customWidth="1"/>
    <col min="7398" max="7398" width="23.140625" style="72" customWidth="1"/>
    <col min="7399" max="7399" width="11.28515625" style="72" customWidth="1"/>
    <col min="7400" max="7400" width="11.42578125" style="72" customWidth="1"/>
    <col min="7401" max="7401" width="11.85546875" style="72" customWidth="1"/>
    <col min="7402" max="7402" width="2" style="72" customWidth="1"/>
    <col min="7403" max="7403" width="23.140625" style="72" customWidth="1"/>
    <col min="7404" max="7404" width="11.28515625" style="72" customWidth="1"/>
    <col min="7405" max="7405" width="11.42578125" style="72" customWidth="1"/>
    <col min="7406" max="7406" width="11.85546875" style="72" customWidth="1"/>
    <col min="7407" max="7407" width="2.140625" style="72" customWidth="1"/>
    <col min="7408" max="7408" width="23.140625" style="72" customWidth="1"/>
    <col min="7409" max="7409" width="11.28515625" style="72" customWidth="1"/>
    <col min="7410" max="7410" width="11.42578125" style="72" customWidth="1"/>
    <col min="7411" max="7411" width="11.85546875" style="72" customWidth="1"/>
    <col min="7412" max="7412" width="2.42578125" style="72" customWidth="1"/>
    <col min="7413" max="7413" width="23.140625" style="72" customWidth="1"/>
    <col min="7414" max="7414" width="11.28515625" style="72" customWidth="1"/>
    <col min="7415" max="7415" width="11.42578125" style="72" customWidth="1"/>
    <col min="7416" max="7416" width="11.85546875" style="72" customWidth="1"/>
    <col min="7417" max="7644" width="9.140625" style="72"/>
    <col min="7645" max="7645" width="16.28515625" style="72" customWidth="1"/>
    <col min="7646" max="7646" width="2.28515625" style="72" customWidth="1"/>
    <col min="7647" max="7647" width="5" style="72" customWidth="1"/>
    <col min="7648" max="7649" width="9.140625" style="72"/>
    <col min="7650" max="7650" width="3.85546875" style="72" customWidth="1"/>
    <col min="7651" max="7651" width="26" style="72" customWidth="1"/>
    <col min="7652" max="7652" width="15" style="72" customWidth="1"/>
    <col min="7653" max="7653" width="2.5703125" style="72" customWidth="1"/>
    <col min="7654" max="7654" width="23.140625" style="72" customWidth="1"/>
    <col min="7655" max="7655" width="11.28515625" style="72" customWidth="1"/>
    <col min="7656" max="7656" width="11.42578125" style="72" customWidth="1"/>
    <col min="7657" max="7657" width="11.85546875" style="72" customWidth="1"/>
    <col min="7658" max="7658" width="2" style="72" customWidth="1"/>
    <col min="7659" max="7659" width="23.140625" style="72" customWidth="1"/>
    <col min="7660" max="7660" width="11.28515625" style="72" customWidth="1"/>
    <col min="7661" max="7661" width="11.42578125" style="72" customWidth="1"/>
    <col min="7662" max="7662" width="11.85546875" style="72" customWidth="1"/>
    <col min="7663" max="7663" width="2.140625" style="72" customWidth="1"/>
    <col min="7664" max="7664" width="23.140625" style="72" customWidth="1"/>
    <col min="7665" max="7665" width="11.28515625" style="72" customWidth="1"/>
    <col min="7666" max="7666" width="11.42578125" style="72" customWidth="1"/>
    <col min="7667" max="7667" width="11.85546875" style="72" customWidth="1"/>
    <col min="7668" max="7668" width="2.42578125" style="72" customWidth="1"/>
    <col min="7669" max="7669" width="23.140625" style="72" customWidth="1"/>
    <col min="7670" max="7670" width="11.28515625" style="72" customWidth="1"/>
    <col min="7671" max="7671" width="11.42578125" style="72" customWidth="1"/>
    <col min="7672" max="7672" width="11.85546875" style="72" customWidth="1"/>
    <col min="7673" max="7900" width="9.140625" style="72"/>
    <col min="7901" max="7901" width="16.28515625" style="72" customWidth="1"/>
    <col min="7902" max="7902" width="2.28515625" style="72" customWidth="1"/>
    <col min="7903" max="7903" width="5" style="72" customWidth="1"/>
    <col min="7904" max="7905" width="9.140625" style="72"/>
    <col min="7906" max="7906" width="3.85546875" style="72" customWidth="1"/>
    <col min="7907" max="7907" width="26" style="72" customWidth="1"/>
    <col min="7908" max="7908" width="15" style="72" customWidth="1"/>
    <col min="7909" max="7909" width="2.5703125" style="72" customWidth="1"/>
    <col min="7910" max="7910" width="23.140625" style="72" customWidth="1"/>
    <col min="7911" max="7911" width="11.28515625" style="72" customWidth="1"/>
    <col min="7912" max="7912" width="11.42578125" style="72" customWidth="1"/>
    <col min="7913" max="7913" width="11.85546875" style="72" customWidth="1"/>
    <col min="7914" max="7914" width="2" style="72" customWidth="1"/>
    <col min="7915" max="7915" width="23.140625" style="72" customWidth="1"/>
    <col min="7916" max="7916" width="11.28515625" style="72" customWidth="1"/>
    <col min="7917" max="7917" width="11.42578125" style="72" customWidth="1"/>
    <col min="7918" max="7918" width="11.85546875" style="72" customWidth="1"/>
    <col min="7919" max="7919" width="2.140625" style="72" customWidth="1"/>
    <col min="7920" max="7920" width="23.140625" style="72" customWidth="1"/>
    <col min="7921" max="7921" width="11.28515625" style="72" customWidth="1"/>
    <col min="7922" max="7922" width="11.42578125" style="72" customWidth="1"/>
    <col min="7923" max="7923" width="11.85546875" style="72" customWidth="1"/>
    <col min="7924" max="7924" width="2.42578125" style="72" customWidth="1"/>
    <col min="7925" max="7925" width="23.140625" style="72" customWidth="1"/>
    <col min="7926" max="7926" width="11.28515625" style="72" customWidth="1"/>
    <col min="7927" max="7927" width="11.42578125" style="72" customWidth="1"/>
    <col min="7928" max="7928" width="11.85546875" style="72" customWidth="1"/>
    <col min="7929" max="8156" width="9.140625" style="72"/>
    <col min="8157" max="8157" width="16.28515625" style="72" customWidth="1"/>
    <col min="8158" max="8158" width="2.28515625" style="72" customWidth="1"/>
    <col min="8159" max="8159" width="5" style="72" customWidth="1"/>
    <col min="8160" max="8161" width="9.140625" style="72"/>
    <col min="8162" max="8162" width="3.85546875" style="72" customWidth="1"/>
    <col min="8163" max="8163" width="26" style="72" customWidth="1"/>
    <col min="8164" max="8164" width="15" style="72" customWidth="1"/>
    <col min="8165" max="8165" width="2.5703125" style="72" customWidth="1"/>
    <col min="8166" max="8166" width="23.140625" style="72" customWidth="1"/>
    <col min="8167" max="8167" width="11.28515625" style="72" customWidth="1"/>
    <col min="8168" max="8168" width="11.42578125" style="72" customWidth="1"/>
    <col min="8169" max="8169" width="11.85546875" style="72" customWidth="1"/>
    <col min="8170" max="8170" width="2" style="72" customWidth="1"/>
    <col min="8171" max="8171" width="23.140625" style="72" customWidth="1"/>
    <col min="8172" max="8172" width="11.28515625" style="72" customWidth="1"/>
    <col min="8173" max="8173" width="11.42578125" style="72" customWidth="1"/>
    <col min="8174" max="8174" width="11.85546875" style="72" customWidth="1"/>
    <col min="8175" max="8175" width="2.140625" style="72" customWidth="1"/>
    <col min="8176" max="8176" width="23.140625" style="72" customWidth="1"/>
    <col min="8177" max="8177" width="11.28515625" style="72" customWidth="1"/>
    <col min="8178" max="8178" width="11.42578125" style="72" customWidth="1"/>
    <col min="8179" max="8179" width="11.85546875" style="72" customWidth="1"/>
    <col min="8180" max="8180" width="2.42578125" style="72" customWidth="1"/>
    <col min="8181" max="8181" width="23.140625" style="72" customWidth="1"/>
    <col min="8182" max="8182" width="11.28515625" style="72" customWidth="1"/>
    <col min="8183" max="8183" width="11.42578125" style="72" customWidth="1"/>
    <col min="8184" max="8184" width="11.85546875" style="72" customWidth="1"/>
    <col min="8185" max="8412" width="9.140625" style="72"/>
    <col min="8413" max="8413" width="16.28515625" style="72" customWidth="1"/>
    <col min="8414" max="8414" width="2.28515625" style="72" customWidth="1"/>
    <col min="8415" max="8415" width="5" style="72" customWidth="1"/>
    <col min="8416" max="8417" width="9.140625" style="72"/>
    <col min="8418" max="8418" width="3.85546875" style="72" customWidth="1"/>
    <col min="8419" max="8419" width="26" style="72" customWidth="1"/>
    <col min="8420" max="8420" width="15" style="72" customWidth="1"/>
    <col min="8421" max="8421" width="2.5703125" style="72" customWidth="1"/>
    <col min="8422" max="8422" width="23.140625" style="72" customWidth="1"/>
    <col min="8423" max="8423" width="11.28515625" style="72" customWidth="1"/>
    <col min="8424" max="8424" width="11.42578125" style="72" customWidth="1"/>
    <col min="8425" max="8425" width="11.85546875" style="72" customWidth="1"/>
    <col min="8426" max="8426" width="2" style="72" customWidth="1"/>
    <col min="8427" max="8427" width="23.140625" style="72" customWidth="1"/>
    <col min="8428" max="8428" width="11.28515625" style="72" customWidth="1"/>
    <col min="8429" max="8429" width="11.42578125" style="72" customWidth="1"/>
    <col min="8430" max="8430" width="11.85546875" style="72" customWidth="1"/>
    <col min="8431" max="8431" width="2.140625" style="72" customWidth="1"/>
    <col min="8432" max="8432" width="23.140625" style="72" customWidth="1"/>
    <col min="8433" max="8433" width="11.28515625" style="72" customWidth="1"/>
    <col min="8434" max="8434" width="11.42578125" style="72" customWidth="1"/>
    <col min="8435" max="8435" width="11.85546875" style="72" customWidth="1"/>
    <col min="8436" max="8436" width="2.42578125" style="72" customWidth="1"/>
    <col min="8437" max="8437" width="23.140625" style="72" customWidth="1"/>
    <col min="8438" max="8438" width="11.28515625" style="72" customWidth="1"/>
    <col min="8439" max="8439" width="11.42578125" style="72" customWidth="1"/>
    <col min="8440" max="8440" width="11.85546875" style="72" customWidth="1"/>
    <col min="8441" max="8668" width="9.140625" style="72"/>
    <col min="8669" max="8669" width="16.28515625" style="72" customWidth="1"/>
    <col min="8670" max="8670" width="2.28515625" style="72" customWidth="1"/>
    <col min="8671" max="8671" width="5" style="72" customWidth="1"/>
    <col min="8672" max="8673" width="9.140625" style="72"/>
    <col min="8674" max="8674" width="3.85546875" style="72" customWidth="1"/>
    <col min="8675" max="8675" width="26" style="72" customWidth="1"/>
    <col min="8676" max="8676" width="15" style="72" customWidth="1"/>
    <col min="8677" max="8677" width="2.5703125" style="72" customWidth="1"/>
    <col min="8678" max="8678" width="23.140625" style="72" customWidth="1"/>
    <col min="8679" max="8679" width="11.28515625" style="72" customWidth="1"/>
    <col min="8680" max="8680" width="11.42578125" style="72" customWidth="1"/>
    <col min="8681" max="8681" width="11.85546875" style="72" customWidth="1"/>
    <col min="8682" max="8682" width="2" style="72" customWidth="1"/>
    <col min="8683" max="8683" width="23.140625" style="72" customWidth="1"/>
    <col min="8684" max="8684" width="11.28515625" style="72" customWidth="1"/>
    <col min="8685" max="8685" width="11.42578125" style="72" customWidth="1"/>
    <col min="8686" max="8686" width="11.85546875" style="72" customWidth="1"/>
    <col min="8687" max="8687" width="2.140625" style="72" customWidth="1"/>
    <col min="8688" max="8688" width="23.140625" style="72" customWidth="1"/>
    <col min="8689" max="8689" width="11.28515625" style="72" customWidth="1"/>
    <col min="8690" max="8690" width="11.42578125" style="72" customWidth="1"/>
    <col min="8691" max="8691" width="11.85546875" style="72" customWidth="1"/>
    <col min="8692" max="8692" width="2.42578125" style="72" customWidth="1"/>
    <col min="8693" max="8693" width="23.140625" style="72" customWidth="1"/>
    <col min="8694" max="8694" width="11.28515625" style="72" customWidth="1"/>
    <col min="8695" max="8695" width="11.42578125" style="72" customWidth="1"/>
    <col min="8696" max="8696" width="11.85546875" style="72" customWidth="1"/>
    <col min="8697" max="8924" width="9.140625" style="72"/>
    <col min="8925" max="8925" width="16.28515625" style="72" customWidth="1"/>
    <col min="8926" max="8926" width="2.28515625" style="72" customWidth="1"/>
    <col min="8927" max="8927" width="5" style="72" customWidth="1"/>
    <col min="8928" max="8929" width="9.140625" style="72"/>
    <col min="8930" max="8930" width="3.85546875" style="72" customWidth="1"/>
    <col min="8931" max="8931" width="26" style="72" customWidth="1"/>
    <col min="8932" max="8932" width="15" style="72" customWidth="1"/>
    <col min="8933" max="8933" width="2.5703125" style="72" customWidth="1"/>
    <col min="8934" max="8934" width="23.140625" style="72" customWidth="1"/>
    <col min="8935" max="8935" width="11.28515625" style="72" customWidth="1"/>
    <col min="8936" max="8936" width="11.42578125" style="72" customWidth="1"/>
    <col min="8937" max="8937" width="11.85546875" style="72" customWidth="1"/>
    <col min="8938" max="8938" width="2" style="72" customWidth="1"/>
    <col min="8939" max="8939" width="23.140625" style="72" customWidth="1"/>
    <col min="8940" max="8940" width="11.28515625" style="72" customWidth="1"/>
    <col min="8941" max="8941" width="11.42578125" style="72" customWidth="1"/>
    <col min="8942" max="8942" width="11.85546875" style="72" customWidth="1"/>
    <col min="8943" max="8943" width="2.140625" style="72" customWidth="1"/>
    <col min="8944" max="8944" width="23.140625" style="72" customWidth="1"/>
    <col min="8945" max="8945" width="11.28515625" style="72" customWidth="1"/>
    <col min="8946" max="8946" width="11.42578125" style="72" customWidth="1"/>
    <col min="8947" max="8947" width="11.85546875" style="72" customWidth="1"/>
    <col min="8948" max="8948" width="2.42578125" style="72" customWidth="1"/>
    <col min="8949" max="8949" width="23.140625" style="72" customWidth="1"/>
    <col min="8950" max="8950" width="11.28515625" style="72" customWidth="1"/>
    <col min="8951" max="8951" width="11.42578125" style="72" customWidth="1"/>
    <col min="8952" max="8952" width="11.85546875" style="72" customWidth="1"/>
    <col min="8953" max="9180" width="9.140625" style="72"/>
    <col min="9181" max="9181" width="16.28515625" style="72" customWidth="1"/>
    <col min="9182" max="9182" width="2.28515625" style="72" customWidth="1"/>
    <col min="9183" max="9183" width="5" style="72" customWidth="1"/>
    <col min="9184" max="9185" width="9.140625" style="72"/>
    <col min="9186" max="9186" width="3.85546875" style="72" customWidth="1"/>
    <col min="9187" max="9187" width="26" style="72" customWidth="1"/>
    <col min="9188" max="9188" width="15" style="72" customWidth="1"/>
    <col min="9189" max="9189" width="2.5703125" style="72" customWidth="1"/>
    <col min="9190" max="9190" width="23.140625" style="72" customWidth="1"/>
    <col min="9191" max="9191" width="11.28515625" style="72" customWidth="1"/>
    <col min="9192" max="9192" width="11.42578125" style="72" customWidth="1"/>
    <col min="9193" max="9193" width="11.85546875" style="72" customWidth="1"/>
    <col min="9194" max="9194" width="2" style="72" customWidth="1"/>
    <col min="9195" max="9195" width="23.140625" style="72" customWidth="1"/>
    <col min="9196" max="9196" width="11.28515625" style="72" customWidth="1"/>
    <col min="9197" max="9197" width="11.42578125" style="72" customWidth="1"/>
    <col min="9198" max="9198" width="11.85546875" style="72" customWidth="1"/>
    <col min="9199" max="9199" width="2.140625" style="72" customWidth="1"/>
    <col min="9200" max="9200" width="23.140625" style="72" customWidth="1"/>
    <col min="9201" max="9201" width="11.28515625" style="72" customWidth="1"/>
    <col min="9202" max="9202" width="11.42578125" style="72" customWidth="1"/>
    <col min="9203" max="9203" width="11.85546875" style="72" customWidth="1"/>
    <col min="9204" max="9204" width="2.42578125" style="72" customWidth="1"/>
    <col min="9205" max="9205" width="23.140625" style="72" customWidth="1"/>
    <col min="9206" max="9206" width="11.28515625" style="72" customWidth="1"/>
    <col min="9207" max="9207" width="11.42578125" style="72" customWidth="1"/>
    <col min="9208" max="9208" width="11.85546875" style="72" customWidth="1"/>
    <col min="9209" max="9436" width="9.140625" style="72"/>
    <col min="9437" max="9437" width="16.28515625" style="72" customWidth="1"/>
    <col min="9438" max="9438" width="2.28515625" style="72" customWidth="1"/>
    <col min="9439" max="9439" width="5" style="72" customWidth="1"/>
    <col min="9440" max="9441" width="9.140625" style="72"/>
    <col min="9442" max="9442" width="3.85546875" style="72" customWidth="1"/>
    <col min="9443" max="9443" width="26" style="72" customWidth="1"/>
    <col min="9444" max="9444" width="15" style="72" customWidth="1"/>
    <col min="9445" max="9445" width="2.5703125" style="72" customWidth="1"/>
    <col min="9446" max="9446" width="23.140625" style="72" customWidth="1"/>
    <col min="9447" max="9447" width="11.28515625" style="72" customWidth="1"/>
    <col min="9448" max="9448" width="11.42578125" style="72" customWidth="1"/>
    <col min="9449" max="9449" width="11.85546875" style="72" customWidth="1"/>
    <col min="9450" max="9450" width="2" style="72" customWidth="1"/>
    <col min="9451" max="9451" width="23.140625" style="72" customWidth="1"/>
    <col min="9452" max="9452" width="11.28515625" style="72" customWidth="1"/>
    <col min="9453" max="9453" width="11.42578125" style="72" customWidth="1"/>
    <col min="9454" max="9454" width="11.85546875" style="72" customWidth="1"/>
    <col min="9455" max="9455" width="2.140625" style="72" customWidth="1"/>
    <col min="9456" max="9456" width="23.140625" style="72" customWidth="1"/>
    <col min="9457" max="9457" width="11.28515625" style="72" customWidth="1"/>
    <col min="9458" max="9458" width="11.42578125" style="72" customWidth="1"/>
    <col min="9459" max="9459" width="11.85546875" style="72" customWidth="1"/>
    <col min="9460" max="9460" width="2.42578125" style="72" customWidth="1"/>
    <col min="9461" max="9461" width="23.140625" style="72" customWidth="1"/>
    <col min="9462" max="9462" width="11.28515625" style="72" customWidth="1"/>
    <col min="9463" max="9463" width="11.42578125" style="72" customWidth="1"/>
    <col min="9464" max="9464" width="11.85546875" style="72" customWidth="1"/>
    <col min="9465" max="9692" width="9.140625" style="72"/>
    <col min="9693" max="9693" width="16.28515625" style="72" customWidth="1"/>
    <col min="9694" max="9694" width="2.28515625" style="72" customWidth="1"/>
    <col min="9695" max="9695" width="5" style="72" customWidth="1"/>
    <col min="9696" max="9697" width="9.140625" style="72"/>
    <col min="9698" max="9698" width="3.85546875" style="72" customWidth="1"/>
    <col min="9699" max="9699" width="26" style="72" customWidth="1"/>
    <col min="9700" max="9700" width="15" style="72" customWidth="1"/>
    <col min="9701" max="9701" width="2.5703125" style="72" customWidth="1"/>
    <col min="9702" max="9702" width="23.140625" style="72" customWidth="1"/>
    <col min="9703" max="9703" width="11.28515625" style="72" customWidth="1"/>
    <col min="9704" max="9704" width="11.42578125" style="72" customWidth="1"/>
    <col min="9705" max="9705" width="11.85546875" style="72" customWidth="1"/>
    <col min="9706" max="9706" width="2" style="72" customWidth="1"/>
    <col min="9707" max="9707" width="23.140625" style="72" customWidth="1"/>
    <col min="9708" max="9708" width="11.28515625" style="72" customWidth="1"/>
    <col min="9709" max="9709" width="11.42578125" style="72" customWidth="1"/>
    <col min="9710" max="9710" width="11.85546875" style="72" customWidth="1"/>
    <col min="9711" max="9711" width="2.140625" style="72" customWidth="1"/>
    <col min="9712" max="9712" width="23.140625" style="72" customWidth="1"/>
    <col min="9713" max="9713" width="11.28515625" style="72" customWidth="1"/>
    <col min="9714" max="9714" width="11.42578125" style="72" customWidth="1"/>
    <col min="9715" max="9715" width="11.85546875" style="72" customWidth="1"/>
    <col min="9716" max="9716" width="2.42578125" style="72" customWidth="1"/>
    <col min="9717" max="9717" width="23.140625" style="72" customWidth="1"/>
    <col min="9718" max="9718" width="11.28515625" style="72" customWidth="1"/>
    <col min="9719" max="9719" width="11.42578125" style="72" customWidth="1"/>
    <col min="9720" max="9720" width="11.85546875" style="72" customWidth="1"/>
    <col min="9721" max="9948" width="9.140625" style="72"/>
    <col min="9949" max="9949" width="16.28515625" style="72" customWidth="1"/>
    <col min="9950" max="9950" width="2.28515625" style="72" customWidth="1"/>
    <col min="9951" max="9951" width="5" style="72" customWidth="1"/>
    <col min="9952" max="9953" width="9.140625" style="72"/>
    <col min="9954" max="9954" width="3.85546875" style="72" customWidth="1"/>
    <col min="9955" max="9955" width="26" style="72" customWidth="1"/>
    <col min="9956" max="9956" width="15" style="72" customWidth="1"/>
    <col min="9957" max="9957" width="2.5703125" style="72" customWidth="1"/>
    <col min="9958" max="9958" width="23.140625" style="72" customWidth="1"/>
    <col min="9959" max="9959" width="11.28515625" style="72" customWidth="1"/>
    <col min="9960" max="9960" width="11.42578125" style="72" customWidth="1"/>
    <col min="9961" max="9961" width="11.85546875" style="72" customWidth="1"/>
    <col min="9962" max="9962" width="2" style="72" customWidth="1"/>
    <col min="9963" max="9963" width="23.140625" style="72" customWidth="1"/>
    <col min="9964" max="9964" width="11.28515625" style="72" customWidth="1"/>
    <col min="9965" max="9965" width="11.42578125" style="72" customWidth="1"/>
    <col min="9966" max="9966" width="11.85546875" style="72" customWidth="1"/>
    <col min="9967" max="9967" width="2.140625" style="72" customWidth="1"/>
    <col min="9968" max="9968" width="23.140625" style="72" customWidth="1"/>
    <col min="9969" max="9969" width="11.28515625" style="72" customWidth="1"/>
    <col min="9970" max="9970" width="11.42578125" style="72" customWidth="1"/>
    <col min="9971" max="9971" width="11.85546875" style="72" customWidth="1"/>
    <col min="9972" max="9972" width="2.42578125" style="72" customWidth="1"/>
    <col min="9973" max="9973" width="23.140625" style="72" customWidth="1"/>
    <col min="9974" max="9974" width="11.28515625" style="72" customWidth="1"/>
    <col min="9975" max="9975" width="11.42578125" style="72" customWidth="1"/>
    <col min="9976" max="9976" width="11.85546875" style="72" customWidth="1"/>
    <col min="9977" max="10204" width="9.140625" style="72"/>
    <col min="10205" max="10205" width="16.28515625" style="72" customWidth="1"/>
    <col min="10206" max="10206" width="2.28515625" style="72" customWidth="1"/>
    <col min="10207" max="10207" width="5" style="72" customWidth="1"/>
    <col min="10208" max="10209" width="9.140625" style="72"/>
    <col min="10210" max="10210" width="3.85546875" style="72" customWidth="1"/>
    <col min="10211" max="10211" width="26" style="72" customWidth="1"/>
    <col min="10212" max="10212" width="15" style="72" customWidth="1"/>
    <col min="10213" max="10213" width="2.5703125" style="72" customWidth="1"/>
    <col min="10214" max="10214" width="23.140625" style="72" customWidth="1"/>
    <col min="10215" max="10215" width="11.28515625" style="72" customWidth="1"/>
    <col min="10216" max="10216" width="11.42578125" style="72" customWidth="1"/>
    <col min="10217" max="10217" width="11.85546875" style="72" customWidth="1"/>
    <col min="10218" max="10218" width="2" style="72" customWidth="1"/>
    <col min="10219" max="10219" width="23.140625" style="72" customWidth="1"/>
    <col min="10220" max="10220" width="11.28515625" style="72" customWidth="1"/>
    <col min="10221" max="10221" width="11.42578125" style="72" customWidth="1"/>
    <col min="10222" max="10222" width="11.85546875" style="72" customWidth="1"/>
    <col min="10223" max="10223" width="2.140625" style="72" customWidth="1"/>
    <col min="10224" max="10224" width="23.140625" style="72" customWidth="1"/>
    <col min="10225" max="10225" width="11.28515625" style="72" customWidth="1"/>
    <col min="10226" max="10226" width="11.42578125" style="72" customWidth="1"/>
    <col min="10227" max="10227" width="11.85546875" style="72" customWidth="1"/>
    <col min="10228" max="10228" width="2.42578125" style="72" customWidth="1"/>
    <col min="10229" max="10229" width="23.140625" style="72" customWidth="1"/>
    <col min="10230" max="10230" width="11.28515625" style="72" customWidth="1"/>
    <col min="10231" max="10231" width="11.42578125" style="72" customWidth="1"/>
    <col min="10232" max="10232" width="11.85546875" style="72" customWidth="1"/>
    <col min="10233" max="10460" width="9.140625" style="72"/>
    <col min="10461" max="10461" width="16.28515625" style="72" customWidth="1"/>
    <col min="10462" max="10462" width="2.28515625" style="72" customWidth="1"/>
    <col min="10463" max="10463" width="5" style="72" customWidth="1"/>
    <col min="10464" max="10465" width="9.140625" style="72"/>
    <col min="10466" max="10466" width="3.85546875" style="72" customWidth="1"/>
    <col min="10467" max="10467" width="26" style="72" customWidth="1"/>
    <col min="10468" max="10468" width="15" style="72" customWidth="1"/>
    <col min="10469" max="10469" width="2.5703125" style="72" customWidth="1"/>
    <col min="10470" max="10470" width="23.140625" style="72" customWidth="1"/>
    <col min="10471" max="10471" width="11.28515625" style="72" customWidth="1"/>
    <col min="10472" max="10472" width="11.42578125" style="72" customWidth="1"/>
    <col min="10473" max="10473" width="11.85546875" style="72" customWidth="1"/>
    <col min="10474" max="10474" width="2" style="72" customWidth="1"/>
    <col min="10475" max="10475" width="23.140625" style="72" customWidth="1"/>
    <col min="10476" max="10476" width="11.28515625" style="72" customWidth="1"/>
    <col min="10477" max="10477" width="11.42578125" style="72" customWidth="1"/>
    <col min="10478" max="10478" width="11.85546875" style="72" customWidth="1"/>
    <col min="10479" max="10479" width="2.140625" style="72" customWidth="1"/>
    <col min="10480" max="10480" width="23.140625" style="72" customWidth="1"/>
    <col min="10481" max="10481" width="11.28515625" style="72" customWidth="1"/>
    <col min="10482" max="10482" width="11.42578125" style="72" customWidth="1"/>
    <col min="10483" max="10483" width="11.85546875" style="72" customWidth="1"/>
    <col min="10484" max="10484" width="2.42578125" style="72" customWidth="1"/>
    <col min="10485" max="10485" width="23.140625" style="72" customWidth="1"/>
    <col min="10486" max="10486" width="11.28515625" style="72" customWidth="1"/>
    <col min="10487" max="10487" width="11.42578125" style="72" customWidth="1"/>
    <col min="10488" max="10488" width="11.85546875" style="72" customWidth="1"/>
    <col min="10489" max="10716" width="9.140625" style="72"/>
    <col min="10717" max="10717" width="16.28515625" style="72" customWidth="1"/>
    <col min="10718" max="10718" width="2.28515625" style="72" customWidth="1"/>
    <col min="10719" max="10719" width="5" style="72" customWidth="1"/>
    <col min="10720" max="10721" width="9.140625" style="72"/>
    <col min="10722" max="10722" width="3.85546875" style="72" customWidth="1"/>
    <col min="10723" max="10723" width="26" style="72" customWidth="1"/>
    <col min="10724" max="10724" width="15" style="72" customWidth="1"/>
    <col min="10725" max="10725" width="2.5703125" style="72" customWidth="1"/>
    <col min="10726" max="10726" width="23.140625" style="72" customWidth="1"/>
    <col min="10727" max="10727" width="11.28515625" style="72" customWidth="1"/>
    <col min="10728" max="10728" width="11.42578125" style="72" customWidth="1"/>
    <col min="10729" max="10729" width="11.85546875" style="72" customWidth="1"/>
    <col min="10730" max="10730" width="2" style="72" customWidth="1"/>
    <col min="10731" max="10731" width="23.140625" style="72" customWidth="1"/>
    <col min="10732" max="10732" width="11.28515625" style="72" customWidth="1"/>
    <col min="10733" max="10733" width="11.42578125" style="72" customWidth="1"/>
    <col min="10734" max="10734" width="11.85546875" style="72" customWidth="1"/>
    <col min="10735" max="10735" width="2.140625" style="72" customWidth="1"/>
    <col min="10736" max="10736" width="23.140625" style="72" customWidth="1"/>
    <col min="10737" max="10737" width="11.28515625" style="72" customWidth="1"/>
    <col min="10738" max="10738" width="11.42578125" style="72" customWidth="1"/>
    <col min="10739" max="10739" width="11.85546875" style="72" customWidth="1"/>
    <col min="10740" max="10740" width="2.42578125" style="72" customWidth="1"/>
    <col min="10741" max="10741" width="23.140625" style="72" customWidth="1"/>
    <col min="10742" max="10742" width="11.28515625" style="72" customWidth="1"/>
    <col min="10743" max="10743" width="11.42578125" style="72" customWidth="1"/>
    <col min="10744" max="10744" width="11.85546875" style="72" customWidth="1"/>
    <col min="10745" max="10972" width="9.140625" style="72"/>
    <col min="10973" max="10973" width="16.28515625" style="72" customWidth="1"/>
    <col min="10974" max="10974" width="2.28515625" style="72" customWidth="1"/>
    <col min="10975" max="10975" width="5" style="72" customWidth="1"/>
    <col min="10976" max="10977" width="9.140625" style="72"/>
    <col min="10978" max="10978" width="3.85546875" style="72" customWidth="1"/>
    <col min="10979" max="10979" width="26" style="72" customWidth="1"/>
    <col min="10980" max="10980" width="15" style="72" customWidth="1"/>
    <col min="10981" max="10981" width="2.5703125" style="72" customWidth="1"/>
    <col min="10982" max="10982" width="23.140625" style="72" customWidth="1"/>
    <col min="10983" max="10983" width="11.28515625" style="72" customWidth="1"/>
    <col min="10984" max="10984" width="11.42578125" style="72" customWidth="1"/>
    <col min="10985" max="10985" width="11.85546875" style="72" customWidth="1"/>
    <col min="10986" max="10986" width="2" style="72" customWidth="1"/>
    <col min="10987" max="10987" width="23.140625" style="72" customWidth="1"/>
    <col min="10988" max="10988" width="11.28515625" style="72" customWidth="1"/>
    <col min="10989" max="10989" width="11.42578125" style="72" customWidth="1"/>
    <col min="10990" max="10990" width="11.85546875" style="72" customWidth="1"/>
    <col min="10991" max="10991" width="2.140625" style="72" customWidth="1"/>
    <col min="10992" max="10992" width="23.140625" style="72" customWidth="1"/>
    <col min="10993" max="10993" width="11.28515625" style="72" customWidth="1"/>
    <col min="10994" max="10994" width="11.42578125" style="72" customWidth="1"/>
    <col min="10995" max="10995" width="11.85546875" style="72" customWidth="1"/>
    <col min="10996" max="10996" width="2.42578125" style="72" customWidth="1"/>
    <col min="10997" max="10997" width="23.140625" style="72" customWidth="1"/>
    <col min="10998" max="10998" width="11.28515625" style="72" customWidth="1"/>
    <col min="10999" max="10999" width="11.42578125" style="72" customWidth="1"/>
    <col min="11000" max="11000" width="11.85546875" style="72" customWidth="1"/>
    <col min="11001" max="11228" width="9.140625" style="72"/>
    <col min="11229" max="11229" width="16.28515625" style="72" customWidth="1"/>
    <col min="11230" max="11230" width="2.28515625" style="72" customWidth="1"/>
    <col min="11231" max="11231" width="5" style="72" customWidth="1"/>
    <col min="11232" max="11233" width="9.140625" style="72"/>
    <col min="11234" max="11234" width="3.85546875" style="72" customWidth="1"/>
    <col min="11235" max="11235" width="26" style="72" customWidth="1"/>
    <col min="11236" max="11236" width="15" style="72" customWidth="1"/>
    <col min="11237" max="11237" width="2.5703125" style="72" customWidth="1"/>
    <col min="11238" max="11238" width="23.140625" style="72" customWidth="1"/>
    <col min="11239" max="11239" width="11.28515625" style="72" customWidth="1"/>
    <col min="11240" max="11240" width="11.42578125" style="72" customWidth="1"/>
    <col min="11241" max="11241" width="11.85546875" style="72" customWidth="1"/>
    <col min="11242" max="11242" width="2" style="72" customWidth="1"/>
    <col min="11243" max="11243" width="23.140625" style="72" customWidth="1"/>
    <col min="11244" max="11244" width="11.28515625" style="72" customWidth="1"/>
    <col min="11245" max="11245" width="11.42578125" style="72" customWidth="1"/>
    <col min="11246" max="11246" width="11.85546875" style="72" customWidth="1"/>
    <col min="11247" max="11247" width="2.140625" style="72" customWidth="1"/>
    <col min="11248" max="11248" width="23.140625" style="72" customWidth="1"/>
    <col min="11249" max="11249" width="11.28515625" style="72" customWidth="1"/>
    <col min="11250" max="11250" width="11.42578125" style="72" customWidth="1"/>
    <col min="11251" max="11251" width="11.85546875" style="72" customWidth="1"/>
    <col min="11252" max="11252" width="2.42578125" style="72" customWidth="1"/>
    <col min="11253" max="11253" width="23.140625" style="72" customWidth="1"/>
    <col min="11254" max="11254" width="11.28515625" style="72" customWidth="1"/>
    <col min="11255" max="11255" width="11.42578125" style="72" customWidth="1"/>
    <col min="11256" max="11256" width="11.85546875" style="72" customWidth="1"/>
    <col min="11257" max="11484" width="9.140625" style="72"/>
    <col min="11485" max="11485" width="16.28515625" style="72" customWidth="1"/>
    <col min="11486" max="11486" width="2.28515625" style="72" customWidth="1"/>
    <col min="11487" max="11487" width="5" style="72" customWidth="1"/>
    <col min="11488" max="11489" width="9.140625" style="72"/>
    <col min="11490" max="11490" width="3.85546875" style="72" customWidth="1"/>
    <col min="11491" max="11491" width="26" style="72" customWidth="1"/>
    <col min="11492" max="11492" width="15" style="72" customWidth="1"/>
    <col min="11493" max="11493" width="2.5703125" style="72" customWidth="1"/>
    <col min="11494" max="11494" width="23.140625" style="72" customWidth="1"/>
    <col min="11495" max="11495" width="11.28515625" style="72" customWidth="1"/>
    <col min="11496" max="11496" width="11.42578125" style="72" customWidth="1"/>
    <col min="11497" max="11497" width="11.85546875" style="72" customWidth="1"/>
    <col min="11498" max="11498" width="2" style="72" customWidth="1"/>
    <col min="11499" max="11499" width="23.140625" style="72" customWidth="1"/>
    <col min="11500" max="11500" width="11.28515625" style="72" customWidth="1"/>
    <col min="11501" max="11501" width="11.42578125" style="72" customWidth="1"/>
    <col min="11502" max="11502" width="11.85546875" style="72" customWidth="1"/>
    <col min="11503" max="11503" width="2.140625" style="72" customWidth="1"/>
    <col min="11504" max="11504" width="23.140625" style="72" customWidth="1"/>
    <col min="11505" max="11505" width="11.28515625" style="72" customWidth="1"/>
    <col min="11506" max="11506" width="11.42578125" style="72" customWidth="1"/>
    <col min="11507" max="11507" width="11.85546875" style="72" customWidth="1"/>
    <col min="11508" max="11508" width="2.42578125" style="72" customWidth="1"/>
    <col min="11509" max="11509" width="23.140625" style="72" customWidth="1"/>
    <col min="11510" max="11510" width="11.28515625" style="72" customWidth="1"/>
    <col min="11511" max="11511" width="11.42578125" style="72" customWidth="1"/>
    <col min="11512" max="11512" width="11.85546875" style="72" customWidth="1"/>
    <col min="11513" max="11740" width="9.140625" style="72"/>
    <col min="11741" max="11741" width="16.28515625" style="72" customWidth="1"/>
    <col min="11742" max="11742" width="2.28515625" style="72" customWidth="1"/>
    <col min="11743" max="11743" width="5" style="72" customWidth="1"/>
    <col min="11744" max="11745" width="9.140625" style="72"/>
    <col min="11746" max="11746" width="3.85546875" style="72" customWidth="1"/>
    <col min="11747" max="11747" width="26" style="72" customWidth="1"/>
    <col min="11748" max="11748" width="15" style="72" customWidth="1"/>
    <col min="11749" max="11749" width="2.5703125" style="72" customWidth="1"/>
    <col min="11750" max="11750" width="23.140625" style="72" customWidth="1"/>
    <col min="11751" max="11751" width="11.28515625" style="72" customWidth="1"/>
    <col min="11752" max="11752" width="11.42578125" style="72" customWidth="1"/>
    <col min="11753" max="11753" width="11.85546875" style="72" customWidth="1"/>
    <col min="11754" max="11754" width="2" style="72" customWidth="1"/>
    <col min="11755" max="11755" width="23.140625" style="72" customWidth="1"/>
    <col min="11756" max="11756" width="11.28515625" style="72" customWidth="1"/>
    <col min="11757" max="11757" width="11.42578125" style="72" customWidth="1"/>
    <col min="11758" max="11758" width="11.85546875" style="72" customWidth="1"/>
    <col min="11759" max="11759" width="2.140625" style="72" customWidth="1"/>
    <col min="11760" max="11760" width="23.140625" style="72" customWidth="1"/>
    <col min="11761" max="11761" width="11.28515625" style="72" customWidth="1"/>
    <col min="11762" max="11762" width="11.42578125" style="72" customWidth="1"/>
    <col min="11763" max="11763" width="11.85546875" style="72" customWidth="1"/>
    <col min="11764" max="11764" width="2.42578125" style="72" customWidth="1"/>
    <col min="11765" max="11765" width="23.140625" style="72" customWidth="1"/>
    <col min="11766" max="11766" width="11.28515625" style="72" customWidth="1"/>
    <col min="11767" max="11767" width="11.42578125" style="72" customWidth="1"/>
    <col min="11768" max="11768" width="11.85546875" style="72" customWidth="1"/>
    <col min="11769" max="11996" width="9.140625" style="72"/>
    <col min="11997" max="11997" width="16.28515625" style="72" customWidth="1"/>
    <col min="11998" max="11998" width="2.28515625" style="72" customWidth="1"/>
    <col min="11999" max="11999" width="5" style="72" customWidth="1"/>
    <col min="12000" max="12001" width="9.140625" style="72"/>
    <col min="12002" max="12002" width="3.85546875" style="72" customWidth="1"/>
    <col min="12003" max="12003" width="26" style="72" customWidth="1"/>
    <col min="12004" max="12004" width="15" style="72" customWidth="1"/>
    <col min="12005" max="12005" width="2.5703125" style="72" customWidth="1"/>
    <col min="12006" max="12006" width="23.140625" style="72" customWidth="1"/>
    <col min="12007" max="12007" width="11.28515625" style="72" customWidth="1"/>
    <col min="12008" max="12008" width="11.42578125" style="72" customWidth="1"/>
    <col min="12009" max="12009" width="11.85546875" style="72" customWidth="1"/>
    <col min="12010" max="12010" width="2" style="72" customWidth="1"/>
    <col min="12011" max="12011" width="23.140625" style="72" customWidth="1"/>
    <col min="12012" max="12012" width="11.28515625" style="72" customWidth="1"/>
    <col min="12013" max="12013" width="11.42578125" style="72" customWidth="1"/>
    <col min="12014" max="12014" width="11.85546875" style="72" customWidth="1"/>
    <col min="12015" max="12015" width="2.140625" style="72" customWidth="1"/>
    <col min="12016" max="12016" width="23.140625" style="72" customWidth="1"/>
    <col min="12017" max="12017" width="11.28515625" style="72" customWidth="1"/>
    <col min="12018" max="12018" width="11.42578125" style="72" customWidth="1"/>
    <col min="12019" max="12019" width="11.85546875" style="72" customWidth="1"/>
    <col min="12020" max="12020" width="2.42578125" style="72" customWidth="1"/>
    <col min="12021" max="12021" width="23.140625" style="72" customWidth="1"/>
    <col min="12022" max="12022" width="11.28515625" style="72" customWidth="1"/>
    <col min="12023" max="12023" width="11.42578125" style="72" customWidth="1"/>
    <col min="12024" max="12024" width="11.85546875" style="72" customWidth="1"/>
    <col min="12025" max="12252" width="9.140625" style="72"/>
    <col min="12253" max="12253" width="16.28515625" style="72" customWidth="1"/>
    <col min="12254" max="12254" width="2.28515625" style="72" customWidth="1"/>
    <col min="12255" max="12255" width="5" style="72" customWidth="1"/>
    <col min="12256" max="12257" width="9.140625" style="72"/>
    <col min="12258" max="12258" width="3.85546875" style="72" customWidth="1"/>
    <col min="12259" max="12259" width="26" style="72" customWidth="1"/>
    <col min="12260" max="12260" width="15" style="72" customWidth="1"/>
    <col min="12261" max="12261" width="2.5703125" style="72" customWidth="1"/>
    <col min="12262" max="12262" width="23.140625" style="72" customWidth="1"/>
    <col min="12263" max="12263" width="11.28515625" style="72" customWidth="1"/>
    <col min="12264" max="12264" width="11.42578125" style="72" customWidth="1"/>
    <col min="12265" max="12265" width="11.85546875" style="72" customWidth="1"/>
    <col min="12266" max="12266" width="2" style="72" customWidth="1"/>
    <col min="12267" max="12267" width="23.140625" style="72" customWidth="1"/>
    <col min="12268" max="12268" width="11.28515625" style="72" customWidth="1"/>
    <col min="12269" max="12269" width="11.42578125" style="72" customWidth="1"/>
    <col min="12270" max="12270" width="11.85546875" style="72" customWidth="1"/>
    <col min="12271" max="12271" width="2.140625" style="72" customWidth="1"/>
    <col min="12272" max="12272" width="23.140625" style="72" customWidth="1"/>
    <col min="12273" max="12273" width="11.28515625" style="72" customWidth="1"/>
    <col min="12274" max="12274" width="11.42578125" style="72" customWidth="1"/>
    <col min="12275" max="12275" width="11.85546875" style="72" customWidth="1"/>
    <col min="12276" max="12276" width="2.42578125" style="72" customWidth="1"/>
    <col min="12277" max="12277" width="23.140625" style="72" customWidth="1"/>
    <col min="12278" max="12278" width="11.28515625" style="72" customWidth="1"/>
    <col min="12279" max="12279" width="11.42578125" style="72" customWidth="1"/>
    <col min="12280" max="12280" width="11.85546875" style="72" customWidth="1"/>
    <col min="12281" max="12508" width="9.140625" style="72"/>
    <col min="12509" max="12509" width="16.28515625" style="72" customWidth="1"/>
    <col min="12510" max="12510" width="2.28515625" style="72" customWidth="1"/>
    <col min="12511" max="12511" width="5" style="72" customWidth="1"/>
    <col min="12512" max="12513" width="9.140625" style="72"/>
    <col min="12514" max="12514" width="3.85546875" style="72" customWidth="1"/>
    <col min="12515" max="12515" width="26" style="72" customWidth="1"/>
    <col min="12516" max="12516" width="15" style="72" customWidth="1"/>
    <col min="12517" max="12517" width="2.5703125" style="72" customWidth="1"/>
    <col min="12518" max="12518" width="23.140625" style="72" customWidth="1"/>
    <col min="12519" max="12519" width="11.28515625" style="72" customWidth="1"/>
    <col min="12520" max="12520" width="11.42578125" style="72" customWidth="1"/>
    <col min="12521" max="12521" width="11.85546875" style="72" customWidth="1"/>
    <col min="12522" max="12522" width="2" style="72" customWidth="1"/>
    <col min="12523" max="12523" width="23.140625" style="72" customWidth="1"/>
    <col min="12524" max="12524" width="11.28515625" style="72" customWidth="1"/>
    <col min="12525" max="12525" width="11.42578125" style="72" customWidth="1"/>
    <col min="12526" max="12526" width="11.85546875" style="72" customWidth="1"/>
    <col min="12527" max="12527" width="2.140625" style="72" customWidth="1"/>
    <col min="12528" max="12528" width="23.140625" style="72" customWidth="1"/>
    <col min="12529" max="12529" width="11.28515625" style="72" customWidth="1"/>
    <col min="12530" max="12530" width="11.42578125" style="72" customWidth="1"/>
    <col min="12531" max="12531" width="11.85546875" style="72" customWidth="1"/>
    <col min="12532" max="12532" width="2.42578125" style="72" customWidth="1"/>
    <col min="12533" max="12533" width="23.140625" style="72" customWidth="1"/>
    <col min="12534" max="12534" width="11.28515625" style="72" customWidth="1"/>
    <col min="12535" max="12535" width="11.42578125" style="72" customWidth="1"/>
    <col min="12536" max="12536" width="11.85546875" style="72" customWidth="1"/>
    <col min="12537" max="12764" width="9.140625" style="72"/>
    <col min="12765" max="12765" width="16.28515625" style="72" customWidth="1"/>
    <col min="12766" max="12766" width="2.28515625" style="72" customWidth="1"/>
    <col min="12767" max="12767" width="5" style="72" customWidth="1"/>
    <col min="12768" max="12769" width="9.140625" style="72"/>
    <col min="12770" max="12770" width="3.85546875" style="72" customWidth="1"/>
    <col min="12771" max="12771" width="26" style="72" customWidth="1"/>
    <col min="12772" max="12772" width="15" style="72" customWidth="1"/>
    <col min="12773" max="12773" width="2.5703125" style="72" customWidth="1"/>
    <col min="12774" max="12774" width="23.140625" style="72" customWidth="1"/>
    <col min="12775" max="12775" width="11.28515625" style="72" customWidth="1"/>
    <col min="12776" max="12776" width="11.42578125" style="72" customWidth="1"/>
    <col min="12777" max="12777" width="11.85546875" style="72" customWidth="1"/>
    <col min="12778" max="12778" width="2" style="72" customWidth="1"/>
    <col min="12779" max="12779" width="23.140625" style="72" customWidth="1"/>
    <col min="12780" max="12780" width="11.28515625" style="72" customWidth="1"/>
    <col min="12781" max="12781" width="11.42578125" style="72" customWidth="1"/>
    <col min="12782" max="12782" width="11.85546875" style="72" customWidth="1"/>
    <col min="12783" max="12783" width="2.140625" style="72" customWidth="1"/>
    <col min="12784" max="12784" width="23.140625" style="72" customWidth="1"/>
    <col min="12785" max="12785" width="11.28515625" style="72" customWidth="1"/>
    <col min="12786" max="12786" width="11.42578125" style="72" customWidth="1"/>
    <col min="12787" max="12787" width="11.85546875" style="72" customWidth="1"/>
    <col min="12788" max="12788" width="2.42578125" style="72" customWidth="1"/>
    <col min="12789" max="12789" width="23.140625" style="72" customWidth="1"/>
    <col min="12790" max="12790" width="11.28515625" style="72" customWidth="1"/>
    <col min="12791" max="12791" width="11.42578125" style="72" customWidth="1"/>
    <col min="12792" max="12792" width="11.85546875" style="72" customWidth="1"/>
    <col min="12793" max="13020" width="9.140625" style="72"/>
    <col min="13021" max="13021" width="16.28515625" style="72" customWidth="1"/>
    <col min="13022" max="13022" width="2.28515625" style="72" customWidth="1"/>
    <col min="13023" max="13023" width="5" style="72" customWidth="1"/>
    <col min="13024" max="13025" width="9.140625" style="72"/>
    <col min="13026" max="13026" width="3.85546875" style="72" customWidth="1"/>
    <col min="13027" max="13027" width="26" style="72" customWidth="1"/>
    <col min="13028" max="13028" width="15" style="72" customWidth="1"/>
    <col min="13029" max="13029" width="2.5703125" style="72" customWidth="1"/>
    <col min="13030" max="13030" width="23.140625" style="72" customWidth="1"/>
    <col min="13031" max="13031" width="11.28515625" style="72" customWidth="1"/>
    <col min="13032" max="13032" width="11.42578125" style="72" customWidth="1"/>
    <col min="13033" max="13033" width="11.85546875" style="72" customWidth="1"/>
    <col min="13034" max="13034" width="2" style="72" customWidth="1"/>
    <col min="13035" max="13035" width="23.140625" style="72" customWidth="1"/>
    <col min="13036" max="13036" width="11.28515625" style="72" customWidth="1"/>
    <col min="13037" max="13037" width="11.42578125" style="72" customWidth="1"/>
    <col min="13038" max="13038" width="11.85546875" style="72" customWidth="1"/>
    <col min="13039" max="13039" width="2.140625" style="72" customWidth="1"/>
    <col min="13040" max="13040" width="23.140625" style="72" customWidth="1"/>
    <col min="13041" max="13041" width="11.28515625" style="72" customWidth="1"/>
    <col min="13042" max="13042" width="11.42578125" style="72" customWidth="1"/>
    <col min="13043" max="13043" width="11.85546875" style="72" customWidth="1"/>
    <col min="13044" max="13044" width="2.42578125" style="72" customWidth="1"/>
    <col min="13045" max="13045" width="23.140625" style="72" customWidth="1"/>
    <col min="13046" max="13046" width="11.28515625" style="72" customWidth="1"/>
    <col min="13047" max="13047" width="11.42578125" style="72" customWidth="1"/>
    <col min="13048" max="13048" width="11.85546875" style="72" customWidth="1"/>
    <col min="13049" max="13276" width="9.140625" style="72"/>
    <col min="13277" max="13277" width="16.28515625" style="72" customWidth="1"/>
    <col min="13278" max="13278" width="2.28515625" style="72" customWidth="1"/>
    <col min="13279" max="13279" width="5" style="72" customWidth="1"/>
    <col min="13280" max="13281" width="9.140625" style="72"/>
    <col min="13282" max="13282" width="3.85546875" style="72" customWidth="1"/>
    <col min="13283" max="13283" width="26" style="72" customWidth="1"/>
    <col min="13284" max="13284" width="15" style="72" customWidth="1"/>
    <col min="13285" max="13285" width="2.5703125" style="72" customWidth="1"/>
    <col min="13286" max="13286" width="23.140625" style="72" customWidth="1"/>
    <col min="13287" max="13287" width="11.28515625" style="72" customWidth="1"/>
    <col min="13288" max="13288" width="11.42578125" style="72" customWidth="1"/>
    <col min="13289" max="13289" width="11.85546875" style="72" customWidth="1"/>
    <col min="13290" max="13290" width="2" style="72" customWidth="1"/>
    <col min="13291" max="13291" width="23.140625" style="72" customWidth="1"/>
    <col min="13292" max="13292" width="11.28515625" style="72" customWidth="1"/>
    <col min="13293" max="13293" width="11.42578125" style="72" customWidth="1"/>
    <col min="13294" max="13294" width="11.85546875" style="72" customWidth="1"/>
    <col min="13295" max="13295" width="2.140625" style="72" customWidth="1"/>
    <col min="13296" max="13296" width="23.140625" style="72" customWidth="1"/>
    <col min="13297" max="13297" width="11.28515625" style="72" customWidth="1"/>
    <col min="13298" max="13298" width="11.42578125" style="72" customWidth="1"/>
    <col min="13299" max="13299" width="11.85546875" style="72" customWidth="1"/>
    <col min="13300" max="13300" width="2.42578125" style="72" customWidth="1"/>
    <col min="13301" max="13301" width="23.140625" style="72" customWidth="1"/>
    <col min="13302" max="13302" width="11.28515625" style="72" customWidth="1"/>
    <col min="13303" max="13303" width="11.42578125" style="72" customWidth="1"/>
    <col min="13304" max="13304" width="11.85546875" style="72" customWidth="1"/>
    <col min="13305" max="13532" width="9.140625" style="72"/>
    <col min="13533" max="13533" width="16.28515625" style="72" customWidth="1"/>
    <col min="13534" max="13534" width="2.28515625" style="72" customWidth="1"/>
    <col min="13535" max="13535" width="5" style="72" customWidth="1"/>
    <col min="13536" max="13537" width="9.140625" style="72"/>
    <col min="13538" max="13538" width="3.85546875" style="72" customWidth="1"/>
    <col min="13539" max="13539" width="26" style="72" customWidth="1"/>
    <col min="13540" max="13540" width="15" style="72" customWidth="1"/>
    <col min="13541" max="13541" width="2.5703125" style="72" customWidth="1"/>
    <col min="13542" max="13542" width="23.140625" style="72" customWidth="1"/>
    <col min="13543" max="13543" width="11.28515625" style="72" customWidth="1"/>
    <col min="13544" max="13544" width="11.42578125" style="72" customWidth="1"/>
    <col min="13545" max="13545" width="11.85546875" style="72" customWidth="1"/>
    <col min="13546" max="13546" width="2" style="72" customWidth="1"/>
    <col min="13547" max="13547" width="23.140625" style="72" customWidth="1"/>
    <col min="13548" max="13548" width="11.28515625" style="72" customWidth="1"/>
    <col min="13549" max="13549" width="11.42578125" style="72" customWidth="1"/>
    <col min="13550" max="13550" width="11.85546875" style="72" customWidth="1"/>
    <col min="13551" max="13551" width="2.140625" style="72" customWidth="1"/>
    <col min="13552" max="13552" width="23.140625" style="72" customWidth="1"/>
    <col min="13553" max="13553" width="11.28515625" style="72" customWidth="1"/>
    <col min="13554" max="13554" width="11.42578125" style="72" customWidth="1"/>
    <col min="13555" max="13555" width="11.85546875" style="72" customWidth="1"/>
    <col min="13556" max="13556" width="2.42578125" style="72" customWidth="1"/>
    <col min="13557" max="13557" width="23.140625" style="72" customWidth="1"/>
    <col min="13558" max="13558" width="11.28515625" style="72" customWidth="1"/>
    <col min="13559" max="13559" width="11.42578125" style="72" customWidth="1"/>
    <col min="13560" max="13560" width="11.85546875" style="72" customWidth="1"/>
    <col min="13561" max="13788" width="9.140625" style="72"/>
    <col min="13789" max="13789" width="16.28515625" style="72" customWidth="1"/>
    <col min="13790" max="13790" width="2.28515625" style="72" customWidth="1"/>
    <col min="13791" max="13791" width="5" style="72" customWidth="1"/>
    <col min="13792" max="13793" width="9.140625" style="72"/>
    <col min="13794" max="13794" width="3.85546875" style="72" customWidth="1"/>
    <col min="13795" max="13795" width="26" style="72" customWidth="1"/>
    <col min="13796" max="13796" width="15" style="72" customWidth="1"/>
    <col min="13797" max="13797" width="2.5703125" style="72" customWidth="1"/>
    <col min="13798" max="13798" width="23.140625" style="72" customWidth="1"/>
    <col min="13799" max="13799" width="11.28515625" style="72" customWidth="1"/>
    <col min="13800" max="13800" width="11.42578125" style="72" customWidth="1"/>
    <col min="13801" max="13801" width="11.85546875" style="72" customWidth="1"/>
    <col min="13802" max="13802" width="2" style="72" customWidth="1"/>
    <col min="13803" max="13803" width="23.140625" style="72" customWidth="1"/>
    <col min="13804" max="13804" width="11.28515625" style="72" customWidth="1"/>
    <col min="13805" max="13805" width="11.42578125" style="72" customWidth="1"/>
    <col min="13806" max="13806" width="11.85546875" style="72" customWidth="1"/>
    <col min="13807" max="13807" width="2.140625" style="72" customWidth="1"/>
    <col min="13808" max="13808" width="23.140625" style="72" customWidth="1"/>
    <col min="13809" max="13809" width="11.28515625" style="72" customWidth="1"/>
    <col min="13810" max="13810" width="11.42578125" style="72" customWidth="1"/>
    <col min="13811" max="13811" width="11.85546875" style="72" customWidth="1"/>
    <col min="13812" max="13812" width="2.42578125" style="72" customWidth="1"/>
    <col min="13813" max="13813" width="23.140625" style="72" customWidth="1"/>
    <col min="13814" max="13814" width="11.28515625" style="72" customWidth="1"/>
    <col min="13815" max="13815" width="11.42578125" style="72" customWidth="1"/>
    <col min="13816" max="13816" width="11.85546875" style="72" customWidth="1"/>
    <col min="13817" max="14044" width="9.140625" style="72"/>
    <col min="14045" max="14045" width="16.28515625" style="72" customWidth="1"/>
    <col min="14046" max="14046" width="2.28515625" style="72" customWidth="1"/>
    <col min="14047" max="14047" width="5" style="72" customWidth="1"/>
    <col min="14048" max="14049" width="9.140625" style="72"/>
    <col min="14050" max="14050" width="3.85546875" style="72" customWidth="1"/>
    <col min="14051" max="14051" width="26" style="72" customWidth="1"/>
    <col min="14052" max="14052" width="15" style="72" customWidth="1"/>
    <col min="14053" max="14053" width="2.5703125" style="72" customWidth="1"/>
    <col min="14054" max="14054" width="23.140625" style="72" customWidth="1"/>
    <col min="14055" max="14055" width="11.28515625" style="72" customWidth="1"/>
    <col min="14056" max="14056" width="11.42578125" style="72" customWidth="1"/>
    <col min="14057" max="14057" width="11.85546875" style="72" customWidth="1"/>
    <col min="14058" max="14058" width="2" style="72" customWidth="1"/>
    <col min="14059" max="14059" width="23.140625" style="72" customWidth="1"/>
    <col min="14060" max="14060" width="11.28515625" style="72" customWidth="1"/>
    <col min="14061" max="14061" width="11.42578125" style="72" customWidth="1"/>
    <col min="14062" max="14062" width="11.85546875" style="72" customWidth="1"/>
    <col min="14063" max="14063" width="2.140625" style="72" customWidth="1"/>
    <col min="14064" max="14064" width="23.140625" style="72" customWidth="1"/>
    <col min="14065" max="14065" width="11.28515625" style="72" customWidth="1"/>
    <col min="14066" max="14066" width="11.42578125" style="72" customWidth="1"/>
    <col min="14067" max="14067" width="11.85546875" style="72" customWidth="1"/>
    <col min="14068" max="14068" width="2.42578125" style="72" customWidth="1"/>
    <col min="14069" max="14069" width="23.140625" style="72" customWidth="1"/>
    <col min="14070" max="14070" width="11.28515625" style="72" customWidth="1"/>
    <col min="14071" max="14071" width="11.42578125" style="72" customWidth="1"/>
    <col min="14072" max="14072" width="11.85546875" style="72" customWidth="1"/>
    <col min="14073" max="14300" width="9.140625" style="72"/>
    <col min="14301" max="14301" width="16.28515625" style="72" customWidth="1"/>
    <col min="14302" max="14302" width="2.28515625" style="72" customWidth="1"/>
    <col min="14303" max="14303" width="5" style="72" customWidth="1"/>
    <col min="14304" max="14305" width="9.140625" style="72"/>
    <col min="14306" max="14306" width="3.85546875" style="72" customWidth="1"/>
    <col min="14307" max="14307" width="26" style="72" customWidth="1"/>
    <col min="14308" max="14308" width="15" style="72" customWidth="1"/>
    <col min="14309" max="14309" width="2.5703125" style="72" customWidth="1"/>
    <col min="14310" max="14310" width="23.140625" style="72" customWidth="1"/>
    <col min="14311" max="14311" width="11.28515625" style="72" customWidth="1"/>
    <col min="14312" max="14312" width="11.42578125" style="72" customWidth="1"/>
    <col min="14313" max="14313" width="11.85546875" style="72" customWidth="1"/>
    <col min="14314" max="14314" width="2" style="72" customWidth="1"/>
    <col min="14315" max="14315" width="23.140625" style="72" customWidth="1"/>
    <col min="14316" max="14316" width="11.28515625" style="72" customWidth="1"/>
    <col min="14317" max="14317" width="11.42578125" style="72" customWidth="1"/>
    <col min="14318" max="14318" width="11.85546875" style="72" customWidth="1"/>
    <col min="14319" max="14319" width="2.140625" style="72" customWidth="1"/>
    <col min="14320" max="14320" width="23.140625" style="72" customWidth="1"/>
    <col min="14321" max="14321" width="11.28515625" style="72" customWidth="1"/>
    <col min="14322" max="14322" width="11.42578125" style="72" customWidth="1"/>
    <col min="14323" max="14323" width="11.85546875" style="72" customWidth="1"/>
    <col min="14324" max="14324" width="2.42578125" style="72" customWidth="1"/>
    <col min="14325" max="14325" width="23.140625" style="72" customWidth="1"/>
    <col min="14326" max="14326" width="11.28515625" style="72" customWidth="1"/>
    <col min="14327" max="14327" width="11.42578125" style="72" customWidth="1"/>
    <col min="14328" max="14328" width="11.85546875" style="72" customWidth="1"/>
    <col min="14329" max="14556" width="9.140625" style="72"/>
    <col min="14557" max="14557" width="16.28515625" style="72" customWidth="1"/>
    <col min="14558" max="14558" width="2.28515625" style="72" customWidth="1"/>
    <col min="14559" max="14559" width="5" style="72" customWidth="1"/>
    <col min="14560" max="14561" width="9.140625" style="72"/>
    <col min="14562" max="14562" width="3.85546875" style="72" customWidth="1"/>
    <col min="14563" max="14563" width="26" style="72" customWidth="1"/>
    <col min="14564" max="14564" width="15" style="72" customWidth="1"/>
    <col min="14565" max="14565" width="2.5703125" style="72" customWidth="1"/>
    <col min="14566" max="14566" width="23.140625" style="72" customWidth="1"/>
    <col min="14567" max="14567" width="11.28515625" style="72" customWidth="1"/>
    <col min="14568" max="14568" width="11.42578125" style="72" customWidth="1"/>
    <col min="14569" max="14569" width="11.85546875" style="72" customWidth="1"/>
    <col min="14570" max="14570" width="2" style="72" customWidth="1"/>
    <col min="14571" max="14571" width="23.140625" style="72" customWidth="1"/>
    <col min="14572" max="14572" width="11.28515625" style="72" customWidth="1"/>
    <col min="14573" max="14573" width="11.42578125" style="72" customWidth="1"/>
    <col min="14574" max="14574" width="11.85546875" style="72" customWidth="1"/>
    <col min="14575" max="14575" width="2.140625" style="72" customWidth="1"/>
    <col min="14576" max="14576" width="23.140625" style="72" customWidth="1"/>
    <col min="14577" max="14577" width="11.28515625" style="72" customWidth="1"/>
    <col min="14578" max="14578" width="11.42578125" style="72" customWidth="1"/>
    <col min="14579" max="14579" width="11.85546875" style="72" customWidth="1"/>
    <col min="14580" max="14580" width="2.42578125" style="72" customWidth="1"/>
    <col min="14581" max="14581" width="23.140625" style="72" customWidth="1"/>
    <col min="14582" max="14582" width="11.28515625" style="72" customWidth="1"/>
    <col min="14583" max="14583" width="11.42578125" style="72" customWidth="1"/>
    <col min="14584" max="14584" width="11.85546875" style="72" customWidth="1"/>
    <col min="14585" max="14812" width="9.140625" style="72"/>
    <col min="14813" max="14813" width="16.28515625" style="72" customWidth="1"/>
    <col min="14814" max="14814" width="2.28515625" style="72" customWidth="1"/>
    <col min="14815" max="14815" width="5" style="72" customWidth="1"/>
    <col min="14816" max="14817" width="9.140625" style="72"/>
    <col min="14818" max="14818" width="3.85546875" style="72" customWidth="1"/>
    <col min="14819" max="14819" width="26" style="72" customWidth="1"/>
    <col min="14820" max="14820" width="15" style="72" customWidth="1"/>
    <col min="14821" max="14821" width="2.5703125" style="72" customWidth="1"/>
    <col min="14822" max="14822" width="23.140625" style="72" customWidth="1"/>
    <col min="14823" max="14823" width="11.28515625" style="72" customWidth="1"/>
    <col min="14824" max="14824" width="11.42578125" style="72" customWidth="1"/>
    <col min="14825" max="14825" width="11.85546875" style="72" customWidth="1"/>
    <col min="14826" max="14826" width="2" style="72" customWidth="1"/>
    <col min="14827" max="14827" width="23.140625" style="72" customWidth="1"/>
    <col min="14828" max="14828" width="11.28515625" style="72" customWidth="1"/>
    <col min="14829" max="14829" width="11.42578125" style="72" customWidth="1"/>
    <col min="14830" max="14830" width="11.85546875" style="72" customWidth="1"/>
    <col min="14831" max="14831" width="2.140625" style="72" customWidth="1"/>
    <col min="14832" max="14832" width="23.140625" style="72" customWidth="1"/>
    <col min="14833" max="14833" width="11.28515625" style="72" customWidth="1"/>
    <col min="14834" max="14834" width="11.42578125" style="72" customWidth="1"/>
    <col min="14835" max="14835" width="11.85546875" style="72" customWidth="1"/>
    <col min="14836" max="14836" width="2.42578125" style="72" customWidth="1"/>
    <col min="14837" max="14837" width="23.140625" style="72" customWidth="1"/>
    <col min="14838" max="14838" width="11.28515625" style="72" customWidth="1"/>
    <col min="14839" max="14839" width="11.42578125" style="72" customWidth="1"/>
    <col min="14840" max="14840" width="11.85546875" style="72" customWidth="1"/>
    <col min="14841" max="15068" width="9.140625" style="72"/>
    <col min="15069" max="15069" width="16.28515625" style="72" customWidth="1"/>
    <col min="15070" max="15070" width="2.28515625" style="72" customWidth="1"/>
    <col min="15071" max="15071" width="5" style="72" customWidth="1"/>
    <col min="15072" max="15073" width="9.140625" style="72"/>
    <col min="15074" max="15074" width="3.85546875" style="72" customWidth="1"/>
    <col min="15075" max="15075" width="26" style="72" customWidth="1"/>
    <col min="15076" max="15076" width="15" style="72" customWidth="1"/>
    <col min="15077" max="15077" width="2.5703125" style="72" customWidth="1"/>
    <col min="15078" max="15078" width="23.140625" style="72" customWidth="1"/>
    <col min="15079" max="15079" width="11.28515625" style="72" customWidth="1"/>
    <col min="15080" max="15080" width="11.42578125" style="72" customWidth="1"/>
    <col min="15081" max="15081" width="11.85546875" style="72" customWidth="1"/>
    <col min="15082" max="15082" width="2" style="72" customWidth="1"/>
    <col min="15083" max="15083" width="23.140625" style="72" customWidth="1"/>
    <col min="15084" max="15084" width="11.28515625" style="72" customWidth="1"/>
    <col min="15085" max="15085" width="11.42578125" style="72" customWidth="1"/>
    <col min="15086" max="15086" width="11.85546875" style="72" customWidth="1"/>
    <col min="15087" max="15087" width="2.140625" style="72" customWidth="1"/>
    <col min="15088" max="15088" width="23.140625" style="72" customWidth="1"/>
    <col min="15089" max="15089" width="11.28515625" style="72" customWidth="1"/>
    <col min="15090" max="15090" width="11.42578125" style="72" customWidth="1"/>
    <col min="15091" max="15091" width="11.85546875" style="72" customWidth="1"/>
    <col min="15092" max="15092" width="2.42578125" style="72" customWidth="1"/>
    <col min="15093" max="15093" width="23.140625" style="72" customWidth="1"/>
    <col min="15094" max="15094" width="11.28515625" style="72" customWidth="1"/>
    <col min="15095" max="15095" width="11.42578125" style="72" customWidth="1"/>
    <col min="15096" max="15096" width="11.85546875" style="72" customWidth="1"/>
    <col min="15097" max="15324" width="9.140625" style="72"/>
    <col min="15325" max="15325" width="16.28515625" style="72" customWidth="1"/>
    <col min="15326" max="15326" width="2.28515625" style="72" customWidth="1"/>
    <col min="15327" max="15327" width="5" style="72" customWidth="1"/>
    <col min="15328" max="15329" width="9.140625" style="72"/>
    <col min="15330" max="15330" width="3.85546875" style="72" customWidth="1"/>
    <col min="15331" max="15331" width="26" style="72" customWidth="1"/>
    <col min="15332" max="15332" width="15" style="72" customWidth="1"/>
    <col min="15333" max="15333" width="2.5703125" style="72" customWidth="1"/>
    <col min="15334" max="15334" width="23.140625" style="72" customWidth="1"/>
    <col min="15335" max="15335" width="11.28515625" style="72" customWidth="1"/>
    <col min="15336" max="15336" width="11.42578125" style="72" customWidth="1"/>
    <col min="15337" max="15337" width="11.85546875" style="72" customWidth="1"/>
    <col min="15338" max="15338" width="2" style="72" customWidth="1"/>
    <col min="15339" max="15339" width="23.140625" style="72" customWidth="1"/>
    <col min="15340" max="15340" width="11.28515625" style="72" customWidth="1"/>
    <col min="15341" max="15341" width="11.42578125" style="72" customWidth="1"/>
    <col min="15342" max="15342" width="11.85546875" style="72" customWidth="1"/>
    <col min="15343" max="15343" width="2.140625" style="72" customWidth="1"/>
    <col min="15344" max="15344" width="23.140625" style="72" customWidth="1"/>
    <col min="15345" max="15345" width="11.28515625" style="72" customWidth="1"/>
    <col min="15346" max="15346" width="11.42578125" style="72" customWidth="1"/>
    <col min="15347" max="15347" width="11.85546875" style="72" customWidth="1"/>
    <col min="15348" max="15348" width="2.42578125" style="72" customWidth="1"/>
    <col min="15349" max="15349" width="23.140625" style="72" customWidth="1"/>
    <col min="15350" max="15350" width="11.28515625" style="72" customWidth="1"/>
    <col min="15351" max="15351" width="11.42578125" style="72" customWidth="1"/>
    <col min="15352" max="15352" width="11.85546875" style="72" customWidth="1"/>
    <col min="15353" max="15580" width="9.140625" style="72"/>
    <col min="15581" max="15581" width="16.28515625" style="72" customWidth="1"/>
    <col min="15582" max="15582" width="2.28515625" style="72" customWidth="1"/>
    <col min="15583" max="15583" width="5" style="72" customWidth="1"/>
    <col min="15584" max="15585" width="9.140625" style="72"/>
    <col min="15586" max="15586" width="3.85546875" style="72" customWidth="1"/>
    <col min="15587" max="15587" width="26" style="72" customWidth="1"/>
    <col min="15588" max="15588" width="15" style="72" customWidth="1"/>
    <col min="15589" max="15589" width="2.5703125" style="72" customWidth="1"/>
    <col min="15590" max="15590" width="23.140625" style="72" customWidth="1"/>
    <col min="15591" max="15591" width="11.28515625" style="72" customWidth="1"/>
    <col min="15592" max="15592" width="11.42578125" style="72" customWidth="1"/>
    <col min="15593" max="15593" width="11.85546875" style="72" customWidth="1"/>
    <col min="15594" max="15594" width="2" style="72" customWidth="1"/>
    <col min="15595" max="15595" width="23.140625" style="72" customWidth="1"/>
    <col min="15596" max="15596" width="11.28515625" style="72" customWidth="1"/>
    <col min="15597" max="15597" width="11.42578125" style="72" customWidth="1"/>
    <col min="15598" max="15598" width="11.85546875" style="72" customWidth="1"/>
    <col min="15599" max="15599" width="2.140625" style="72" customWidth="1"/>
    <col min="15600" max="15600" width="23.140625" style="72" customWidth="1"/>
    <col min="15601" max="15601" width="11.28515625" style="72" customWidth="1"/>
    <col min="15602" max="15602" width="11.42578125" style="72" customWidth="1"/>
    <col min="15603" max="15603" width="11.85546875" style="72" customWidth="1"/>
    <col min="15604" max="15604" width="2.42578125" style="72" customWidth="1"/>
    <col min="15605" max="15605" width="23.140625" style="72" customWidth="1"/>
    <col min="15606" max="15606" width="11.28515625" style="72" customWidth="1"/>
    <col min="15607" max="15607" width="11.42578125" style="72" customWidth="1"/>
    <col min="15608" max="15608" width="11.85546875" style="72" customWidth="1"/>
    <col min="15609" max="15836" width="9.140625" style="72"/>
    <col min="15837" max="15837" width="16.28515625" style="72" customWidth="1"/>
    <col min="15838" max="15838" width="2.28515625" style="72" customWidth="1"/>
    <col min="15839" max="15839" width="5" style="72" customWidth="1"/>
    <col min="15840" max="15841" width="9.140625" style="72"/>
    <col min="15842" max="15842" width="3.85546875" style="72" customWidth="1"/>
    <col min="15843" max="15843" width="26" style="72" customWidth="1"/>
    <col min="15844" max="15844" width="15" style="72" customWidth="1"/>
    <col min="15845" max="15845" width="2.5703125" style="72" customWidth="1"/>
    <col min="15846" max="15846" width="23.140625" style="72" customWidth="1"/>
    <col min="15847" max="15847" width="11.28515625" style="72" customWidth="1"/>
    <col min="15848" max="15848" width="11.42578125" style="72" customWidth="1"/>
    <col min="15849" max="15849" width="11.85546875" style="72" customWidth="1"/>
    <col min="15850" max="15850" width="2" style="72" customWidth="1"/>
    <col min="15851" max="15851" width="23.140625" style="72" customWidth="1"/>
    <col min="15852" max="15852" width="11.28515625" style="72" customWidth="1"/>
    <col min="15853" max="15853" width="11.42578125" style="72" customWidth="1"/>
    <col min="15854" max="15854" width="11.85546875" style="72" customWidth="1"/>
    <col min="15855" max="15855" width="2.140625" style="72" customWidth="1"/>
    <col min="15856" max="15856" width="23.140625" style="72" customWidth="1"/>
    <col min="15857" max="15857" width="11.28515625" style="72" customWidth="1"/>
    <col min="15858" max="15858" width="11.42578125" style="72" customWidth="1"/>
    <col min="15859" max="15859" width="11.85546875" style="72" customWidth="1"/>
    <col min="15860" max="15860" width="2.42578125" style="72" customWidth="1"/>
    <col min="15861" max="15861" width="23.140625" style="72" customWidth="1"/>
    <col min="15862" max="15862" width="11.28515625" style="72" customWidth="1"/>
    <col min="15863" max="15863" width="11.42578125" style="72" customWidth="1"/>
    <col min="15864" max="15864" width="11.85546875" style="72" customWidth="1"/>
    <col min="15865" max="16092" width="9.140625" style="72"/>
    <col min="16093" max="16093" width="16.28515625" style="72" customWidth="1"/>
    <col min="16094" max="16094" width="2.28515625" style="72" customWidth="1"/>
    <col min="16095" max="16095" width="5" style="72" customWidth="1"/>
    <col min="16096" max="16097" width="9.140625" style="72"/>
    <col min="16098" max="16098" width="3.85546875" style="72" customWidth="1"/>
    <col min="16099" max="16099" width="26" style="72" customWidth="1"/>
    <col min="16100" max="16100" width="15" style="72" customWidth="1"/>
    <col min="16101" max="16101" width="2.5703125" style="72" customWidth="1"/>
    <col min="16102" max="16102" width="23.140625" style="72" customWidth="1"/>
    <col min="16103" max="16103" width="11.28515625" style="72" customWidth="1"/>
    <col min="16104" max="16104" width="11.42578125" style="72" customWidth="1"/>
    <col min="16105" max="16105" width="11.85546875" style="72" customWidth="1"/>
    <col min="16106" max="16106" width="2" style="72" customWidth="1"/>
    <col min="16107" max="16107" width="23.140625" style="72" customWidth="1"/>
    <col min="16108" max="16108" width="11.28515625" style="72" customWidth="1"/>
    <col min="16109" max="16109" width="11.42578125" style="72" customWidth="1"/>
    <col min="16110" max="16110" width="11.85546875" style="72" customWidth="1"/>
    <col min="16111" max="16111" width="2.140625" style="72" customWidth="1"/>
    <col min="16112" max="16112" width="23.140625" style="72" customWidth="1"/>
    <col min="16113" max="16113" width="11.28515625" style="72" customWidth="1"/>
    <col min="16114" max="16114" width="11.42578125" style="72" customWidth="1"/>
    <col min="16115" max="16115" width="11.85546875" style="72" customWidth="1"/>
    <col min="16116" max="16116" width="2.42578125" style="72" customWidth="1"/>
    <col min="16117" max="16117" width="23.140625" style="72" customWidth="1"/>
    <col min="16118" max="16118" width="11.28515625" style="72" customWidth="1"/>
    <col min="16119" max="16119" width="11.42578125" style="72" customWidth="1"/>
    <col min="16120" max="16120" width="11.85546875" style="72" customWidth="1"/>
    <col min="16121" max="16384" width="9.140625" style="72"/>
  </cols>
  <sheetData>
    <row r="1" spans="1:9" ht="9" customHeight="1" x14ac:dyDescent="0.2">
      <c r="A1" s="70"/>
      <c r="B1" s="70"/>
      <c r="C1" s="70"/>
      <c r="D1" s="70"/>
      <c r="E1" s="70"/>
      <c r="F1" s="70"/>
      <c r="G1" s="70"/>
      <c r="H1" s="71"/>
    </row>
    <row r="2" spans="1:9" s="28" customFormat="1" ht="21.75" customHeight="1" x14ac:dyDescent="0.2">
      <c r="B2" s="107"/>
      <c r="C2" s="107"/>
      <c r="D2" s="107"/>
      <c r="E2" s="107" t="s">
        <v>0</v>
      </c>
      <c r="F2" s="107"/>
      <c r="G2" s="107"/>
      <c r="H2" s="107"/>
      <c r="I2" s="107"/>
    </row>
    <row r="3" spans="1:9" s="28" customFormat="1" ht="15.75" customHeight="1" x14ac:dyDescent="0.2">
      <c r="B3" s="108"/>
      <c r="C3" s="108"/>
      <c r="D3" s="108"/>
      <c r="E3" s="108" t="s">
        <v>1</v>
      </c>
      <c r="F3" s="108"/>
      <c r="G3" s="108"/>
      <c r="H3" s="108"/>
      <c r="I3" s="108"/>
    </row>
    <row r="4" spans="1:9" s="28" customFormat="1" ht="15.75" customHeight="1" x14ac:dyDescent="0.2">
      <c r="B4" s="109"/>
      <c r="C4" s="109"/>
      <c r="D4" s="109"/>
      <c r="E4" s="109" t="s">
        <v>224</v>
      </c>
      <c r="F4" s="109"/>
      <c r="G4" s="109"/>
      <c r="H4" s="109"/>
      <c r="I4" s="109"/>
    </row>
    <row r="5" spans="1:9" s="28" customFormat="1" ht="31.5" customHeight="1" x14ac:dyDescent="0.2">
      <c r="A5" s="29"/>
      <c r="B5" s="29"/>
      <c r="C5" s="29"/>
      <c r="D5" s="30"/>
      <c r="E5" s="30"/>
      <c r="F5" s="30"/>
      <c r="G5" s="30"/>
      <c r="H5" s="30"/>
      <c r="I5" s="30"/>
    </row>
    <row r="6" spans="1:9" s="34" customFormat="1" ht="19.5" customHeight="1" x14ac:dyDescent="0.2">
      <c r="A6" s="31" t="str">
        <f>'PLANILHA ORÇAMENTÁRIA'!A5</f>
        <v>Pavimentação e Drenagem da Rua dos Ipês</v>
      </c>
      <c r="B6" s="31"/>
      <c r="C6" s="32"/>
      <c r="D6" s="33"/>
      <c r="F6" s="35"/>
      <c r="I6" s="36"/>
    </row>
    <row r="7" spans="1:9" s="34" customFormat="1" ht="19.5" customHeight="1" x14ac:dyDescent="0.2">
      <c r="A7" s="31" t="str">
        <f>'PLANILHA ORÇAMENTÁRIA'!A6</f>
        <v>Vila Verde - Armação dos Búzios</v>
      </c>
      <c r="B7" s="31"/>
      <c r="C7" s="32"/>
      <c r="D7" s="33"/>
      <c r="F7" s="37"/>
      <c r="G7" s="38"/>
      <c r="H7" s="38"/>
    </row>
    <row r="8" spans="1:9" ht="4.5" customHeight="1" x14ac:dyDescent="0.2"/>
    <row r="9" spans="1:9" s="73" customFormat="1" ht="35.25" customHeight="1" x14ac:dyDescent="0.2">
      <c r="A9" s="200" t="s">
        <v>230</v>
      </c>
      <c r="B9" s="200"/>
      <c r="C9" s="200"/>
      <c r="D9" s="200"/>
      <c r="E9" s="200"/>
      <c r="F9" s="200"/>
      <c r="G9" s="200"/>
      <c r="H9" s="200"/>
    </row>
    <row r="10" spans="1:9" ht="5.25" customHeight="1" x14ac:dyDescent="0.25">
      <c r="A10" s="74"/>
      <c r="B10" s="75"/>
      <c r="C10" s="76"/>
      <c r="D10" s="76"/>
      <c r="E10" s="77"/>
      <c r="F10" s="77"/>
      <c r="G10" s="77"/>
      <c r="H10" s="77"/>
    </row>
    <row r="11" spans="1:9" s="78" customFormat="1" ht="15" customHeight="1" x14ac:dyDescent="0.2">
      <c r="A11" s="194" t="s">
        <v>178</v>
      </c>
      <c r="B11" s="195"/>
      <c r="C11" s="195"/>
      <c r="D11" s="195"/>
      <c r="E11" s="195"/>
      <c r="F11" s="195"/>
      <c r="G11" s="195"/>
      <c r="H11" s="196"/>
    </row>
    <row r="12" spans="1:9" ht="15" customHeight="1" x14ac:dyDescent="0.2">
      <c r="A12" s="191" t="s">
        <v>179</v>
      </c>
      <c r="B12" s="192"/>
      <c r="C12" s="192"/>
      <c r="D12" s="192"/>
      <c r="E12" s="192"/>
      <c r="F12" s="192"/>
      <c r="G12" s="193"/>
      <c r="H12" s="79" t="s">
        <v>180</v>
      </c>
    </row>
    <row r="13" spans="1:9" s="73" customFormat="1" ht="20.100000000000001" customHeight="1" x14ac:dyDescent="0.2">
      <c r="A13" s="80" t="s">
        <v>181</v>
      </c>
      <c r="B13" s="81"/>
      <c r="C13" s="81"/>
      <c r="D13" s="81"/>
      <c r="E13" s="81"/>
      <c r="F13" s="82"/>
      <c r="G13" s="83"/>
      <c r="H13" s="84"/>
    </row>
    <row r="14" spans="1:9" s="73" customFormat="1" ht="20.100000000000001" customHeight="1" x14ac:dyDescent="0.2">
      <c r="A14" s="80" t="s">
        <v>182</v>
      </c>
      <c r="B14" s="81"/>
      <c r="C14" s="81"/>
      <c r="D14" s="81"/>
      <c r="E14" s="81"/>
      <c r="F14" s="82"/>
      <c r="G14" s="83"/>
      <c r="H14" s="84"/>
    </row>
    <row r="15" spans="1:9" s="73" customFormat="1" ht="20.100000000000001" customHeight="1" x14ac:dyDescent="0.2">
      <c r="A15" s="80" t="s">
        <v>183</v>
      </c>
      <c r="B15" s="81"/>
      <c r="C15" s="81"/>
      <c r="D15" s="81"/>
      <c r="E15" s="81"/>
      <c r="F15" s="82"/>
      <c r="G15" s="83"/>
      <c r="H15" s="84"/>
    </row>
    <row r="16" spans="1:9" s="73" customFormat="1" ht="20.100000000000001" hidden="1" customHeight="1" x14ac:dyDescent="0.2">
      <c r="A16" s="80" t="s">
        <v>184</v>
      </c>
      <c r="B16" s="81"/>
      <c r="C16" s="81"/>
      <c r="D16" s="81"/>
      <c r="E16" s="81"/>
      <c r="F16" s="82"/>
      <c r="G16" s="83"/>
      <c r="H16" s="85">
        <v>0</v>
      </c>
    </row>
    <row r="17" spans="1:8" s="73" customFormat="1" ht="20.25" customHeight="1" x14ac:dyDescent="0.2">
      <c r="A17" s="172" t="s">
        <v>185</v>
      </c>
      <c r="B17" s="173"/>
      <c r="C17" s="173"/>
      <c r="D17" s="173"/>
      <c r="E17" s="173"/>
      <c r="F17" s="173"/>
      <c r="G17" s="173"/>
      <c r="H17" s="86">
        <f>SUM(H13:H16)</f>
        <v>0</v>
      </c>
    </row>
    <row r="18" spans="1:8" s="78" customFormat="1" ht="15" customHeight="1" x14ac:dyDescent="0.2">
      <c r="A18" s="194" t="s">
        <v>186</v>
      </c>
      <c r="B18" s="195"/>
      <c r="C18" s="195"/>
      <c r="D18" s="195"/>
      <c r="E18" s="195"/>
      <c r="F18" s="195"/>
      <c r="G18" s="195"/>
      <c r="H18" s="196"/>
    </row>
    <row r="19" spans="1:8" s="73" customFormat="1" ht="15" customHeight="1" x14ac:dyDescent="0.2">
      <c r="A19" s="191" t="s">
        <v>179</v>
      </c>
      <c r="B19" s="192"/>
      <c r="C19" s="192"/>
      <c r="D19" s="192"/>
      <c r="E19" s="192"/>
      <c r="F19" s="192"/>
      <c r="G19" s="193"/>
      <c r="H19" s="79" t="s">
        <v>180</v>
      </c>
    </row>
    <row r="20" spans="1:8" s="73" customFormat="1" ht="20.100000000000001" customHeight="1" x14ac:dyDescent="0.2">
      <c r="A20" s="87" t="s">
        <v>187</v>
      </c>
      <c r="B20" s="88"/>
      <c r="C20" s="88"/>
      <c r="D20" s="88"/>
      <c r="E20" s="89"/>
      <c r="F20" s="90"/>
      <c r="G20" s="91"/>
      <c r="H20" s="84"/>
    </row>
    <row r="21" spans="1:8" s="73" customFormat="1" ht="20.25" customHeight="1" x14ac:dyDescent="0.2">
      <c r="A21" s="172" t="s">
        <v>188</v>
      </c>
      <c r="B21" s="173"/>
      <c r="C21" s="173"/>
      <c r="D21" s="173"/>
      <c r="E21" s="173"/>
      <c r="F21" s="173"/>
      <c r="G21" s="173"/>
      <c r="H21" s="86">
        <f>SUM(H20:H20)</f>
        <v>0</v>
      </c>
    </row>
    <row r="22" spans="1:8" s="78" customFormat="1" ht="15" customHeight="1" x14ac:dyDescent="0.2">
      <c r="A22" s="194" t="s">
        <v>189</v>
      </c>
      <c r="B22" s="195"/>
      <c r="C22" s="195"/>
      <c r="D22" s="195"/>
      <c r="E22" s="195"/>
      <c r="F22" s="195"/>
      <c r="G22" s="195"/>
      <c r="H22" s="196"/>
    </row>
    <row r="23" spans="1:8" s="73" customFormat="1" ht="15" customHeight="1" x14ac:dyDescent="0.2">
      <c r="A23" s="191" t="s">
        <v>179</v>
      </c>
      <c r="B23" s="192"/>
      <c r="C23" s="192"/>
      <c r="D23" s="192"/>
      <c r="E23" s="192"/>
      <c r="F23" s="192"/>
      <c r="G23" s="193"/>
      <c r="H23" s="79" t="s">
        <v>180</v>
      </c>
    </row>
    <row r="24" spans="1:8" s="73" customFormat="1" ht="20.100000000000001" customHeight="1" x14ac:dyDescent="0.2">
      <c r="A24" s="197" t="s">
        <v>190</v>
      </c>
      <c r="B24" s="198"/>
      <c r="C24" s="198"/>
      <c r="D24" s="198"/>
      <c r="E24" s="198"/>
      <c r="F24" s="198"/>
      <c r="G24" s="199"/>
      <c r="H24" s="84"/>
    </row>
    <row r="25" spans="1:8" s="73" customFormat="1" ht="20.25" customHeight="1" x14ac:dyDescent="0.2">
      <c r="A25" s="172" t="s">
        <v>191</v>
      </c>
      <c r="B25" s="173"/>
      <c r="C25" s="173"/>
      <c r="D25" s="173"/>
      <c r="E25" s="173"/>
      <c r="F25" s="173"/>
      <c r="G25" s="173"/>
      <c r="H25" s="86">
        <f>SUM(H24:H24)</f>
        <v>0</v>
      </c>
    </row>
    <row r="26" spans="1:8" s="78" customFormat="1" ht="15" customHeight="1" x14ac:dyDescent="0.2">
      <c r="A26" s="194" t="s">
        <v>192</v>
      </c>
      <c r="B26" s="195"/>
      <c r="C26" s="195"/>
      <c r="D26" s="195"/>
      <c r="E26" s="195"/>
      <c r="F26" s="195"/>
      <c r="G26" s="195"/>
      <c r="H26" s="196"/>
    </row>
    <row r="27" spans="1:8" s="73" customFormat="1" ht="15" customHeight="1" x14ac:dyDescent="0.2">
      <c r="A27" s="191" t="s">
        <v>179</v>
      </c>
      <c r="B27" s="192"/>
      <c r="C27" s="192"/>
      <c r="D27" s="192"/>
      <c r="E27" s="192"/>
      <c r="F27" s="192"/>
      <c r="G27" s="193"/>
      <c r="H27" s="79" t="s">
        <v>180</v>
      </c>
    </row>
    <row r="28" spans="1:8" s="73" customFormat="1" ht="16.5" customHeight="1" x14ac:dyDescent="0.2">
      <c r="A28" s="80" t="s">
        <v>193</v>
      </c>
      <c r="B28" s="81"/>
      <c r="C28" s="81"/>
      <c r="D28" s="81"/>
      <c r="E28" s="81"/>
      <c r="F28" s="82"/>
      <c r="G28" s="92"/>
      <c r="H28" s="84">
        <v>5</v>
      </c>
    </row>
    <row r="29" spans="1:8" s="73" customFormat="1" ht="16.5" customHeight="1" x14ac:dyDescent="0.2">
      <c r="A29" s="80" t="s">
        <v>194</v>
      </c>
      <c r="B29" s="81"/>
      <c r="C29" s="81"/>
      <c r="D29" s="81"/>
      <c r="E29" s="81"/>
      <c r="F29" s="82"/>
      <c r="G29" s="92"/>
      <c r="H29" s="93"/>
    </row>
    <row r="30" spans="1:8" s="73" customFormat="1" ht="16.5" customHeight="1" x14ac:dyDescent="0.2">
      <c r="A30" s="80" t="s">
        <v>195</v>
      </c>
      <c r="B30" s="81"/>
      <c r="C30" s="81"/>
      <c r="D30" s="81"/>
      <c r="E30" s="81"/>
      <c r="F30" s="82"/>
      <c r="G30" s="92"/>
      <c r="H30" s="93"/>
    </row>
    <row r="31" spans="1:8" s="73" customFormat="1" ht="16.5" customHeight="1" x14ac:dyDescent="0.2">
      <c r="A31" s="80" t="s">
        <v>196</v>
      </c>
      <c r="B31" s="81"/>
      <c r="C31" s="81"/>
      <c r="D31" s="81"/>
      <c r="E31" s="81"/>
      <c r="F31" s="82"/>
      <c r="G31" s="92"/>
      <c r="H31" s="93"/>
    </row>
    <row r="32" spans="1:8" s="73" customFormat="1" ht="20.25" customHeight="1" x14ac:dyDescent="0.2">
      <c r="A32" s="172" t="s">
        <v>197</v>
      </c>
      <c r="B32" s="173"/>
      <c r="C32" s="173"/>
      <c r="D32" s="173"/>
      <c r="E32" s="173"/>
      <c r="F32" s="173"/>
      <c r="G32" s="174"/>
      <c r="H32" s="86">
        <f>SUM(H28:H31)</f>
        <v>5</v>
      </c>
    </row>
    <row r="33" spans="1:8" x14ac:dyDescent="0.2">
      <c r="A33" s="94"/>
      <c r="B33" s="95"/>
      <c r="C33" s="96"/>
      <c r="D33" s="97"/>
      <c r="E33" s="97"/>
      <c r="F33" s="97"/>
      <c r="G33" s="97"/>
      <c r="H33" s="98"/>
    </row>
    <row r="34" spans="1:8" x14ac:dyDescent="0.2">
      <c r="A34" s="175" t="s">
        <v>198</v>
      </c>
      <c r="B34" s="175"/>
      <c r="C34" s="175"/>
      <c r="D34" s="175"/>
      <c r="E34" s="175"/>
      <c r="F34" s="175"/>
      <c r="G34" s="175"/>
      <c r="H34" s="175"/>
    </row>
    <row r="35" spans="1:8" ht="13.5" thickBot="1" x14ac:dyDescent="0.25">
      <c r="A35" s="99"/>
      <c r="B35" s="99"/>
      <c r="C35" s="99"/>
      <c r="D35" s="99"/>
      <c r="E35" s="99"/>
      <c r="F35" s="99"/>
      <c r="G35" s="99"/>
      <c r="H35" s="99"/>
    </row>
    <row r="36" spans="1:8" ht="24.75" customHeight="1" thickBot="1" x14ac:dyDescent="0.25">
      <c r="A36" s="176" t="s">
        <v>199</v>
      </c>
      <c r="B36" s="179" t="s">
        <v>200</v>
      </c>
      <c r="C36" s="179"/>
      <c r="D36" s="179"/>
      <c r="E36" s="179"/>
      <c r="F36" s="179"/>
      <c r="G36" s="180" t="s">
        <v>201</v>
      </c>
      <c r="H36" s="183" t="s">
        <v>202</v>
      </c>
    </row>
    <row r="37" spans="1:8" ht="11.25" customHeight="1" x14ac:dyDescent="0.2">
      <c r="A37" s="177"/>
      <c r="B37" s="186"/>
      <c r="C37" s="188" t="s">
        <v>203</v>
      </c>
      <c r="D37" s="189"/>
      <c r="E37" s="189"/>
      <c r="F37" s="189"/>
      <c r="G37" s="181"/>
      <c r="H37" s="184"/>
    </row>
    <row r="38" spans="1:8" ht="13.5" thickBot="1" x14ac:dyDescent="0.25">
      <c r="A38" s="178"/>
      <c r="B38" s="187"/>
      <c r="C38" s="190"/>
      <c r="D38" s="190"/>
      <c r="E38" s="190"/>
      <c r="F38" s="190"/>
      <c r="G38" s="182"/>
      <c r="H38" s="185"/>
    </row>
    <row r="39" spans="1:8" ht="6" customHeight="1" x14ac:dyDescent="0.2">
      <c r="A39" s="100"/>
      <c r="B39" s="101"/>
      <c r="C39" s="102"/>
      <c r="D39" s="102"/>
      <c r="E39" s="102"/>
      <c r="F39" s="102"/>
      <c r="G39" s="103"/>
      <c r="H39" s="104"/>
    </row>
    <row r="40" spans="1:8" ht="26.25" customHeight="1" x14ac:dyDescent="0.2">
      <c r="A40" s="171" t="s">
        <v>204</v>
      </c>
      <c r="B40" s="171"/>
      <c r="C40" s="171"/>
      <c r="D40" s="171"/>
      <c r="E40" s="171"/>
      <c r="F40" s="171"/>
      <c r="G40" s="171"/>
      <c r="H40" s="171"/>
    </row>
    <row r="41" spans="1:8" ht="27.75" customHeight="1" x14ac:dyDescent="0.2">
      <c r="A41" s="171" t="s">
        <v>205</v>
      </c>
      <c r="B41" s="171"/>
      <c r="C41" s="171"/>
      <c r="D41" s="171"/>
      <c r="E41" s="171"/>
      <c r="F41" s="171"/>
      <c r="G41" s="171"/>
      <c r="H41" s="171"/>
    </row>
    <row r="42" spans="1:8" ht="20.100000000000001" customHeight="1" x14ac:dyDescent="0.2">
      <c r="A42" s="171" t="s">
        <v>206</v>
      </c>
      <c r="B42" s="171"/>
      <c r="C42" s="171"/>
      <c r="D42" s="171"/>
      <c r="E42" s="171"/>
      <c r="F42" s="171"/>
      <c r="G42" s="171"/>
      <c r="H42" s="171"/>
    </row>
    <row r="43" spans="1:8" s="73" customFormat="1" ht="20.100000000000001" customHeight="1" x14ac:dyDescent="0.2">
      <c r="A43" s="171" t="s">
        <v>207</v>
      </c>
      <c r="B43" s="171"/>
      <c r="C43" s="171"/>
      <c r="D43" s="171"/>
      <c r="E43" s="171"/>
      <c r="F43" s="171"/>
      <c r="G43" s="171"/>
      <c r="H43" s="171"/>
    </row>
    <row r="44" spans="1:8" ht="6.75" customHeight="1" thickBot="1" x14ac:dyDescent="0.25">
      <c r="A44" s="100"/>
      <c r="B44" s="101"/>
      <c r="C44" s="102"/>
      <c r="D44" s="102"/>
      <c r="E44" s="102"/>
      <c r="F44" s="102"/>
      <c r="G44" s="103"/>
      <c r="H44" s="104"/>
    </row>
    <row r="45" spans="1:8" ht="13.5" thickTop="1" x14ac:dyDescent="0.2">
      <c r="F45" s="165" t="s">
        <v>219</v>
      </c>
      <c r="G45" s="166"/>
      <c r="H45" s="169">
        <f>(ROUND((1+H17/100)*(1+H21/100)*(1+H25/100)/(1-H32/100),4))-1</f>
        <v>5.259999999999998E-2</v>
      </c>
    </row>
    <row r="46" spans="1:8" ht="13.5" thickBot="1" x14ac:dyDescent="0.25">
      <c r="A46" s="105"/>
      <c r="F46" s="167"/>
      <c r="G46" s="168"/>
      <c r="H46" s="170"/>
    </row>
    <row r="47" spans="1:8" ht="13.5" thickTop="1" x14ac:dyDescent="0.2"/>
  </sheetData>
  <mergeCells count="27">
    <mergeCell ref="A9:H9"/>
    <mergeCell ref="A27:G27"/>
    <mergeCell ref="A11:H11"/>
    <mergeCell ref="A12:G12"/>
    <mergeCell ref="A17:G17"/>
    <mergeCell ref="A18:H18"/>
    <mergeCell ref="A19:G19"/>
    <mergeCell ref="A21:G21"/>
    <mergeCell ref="A22:H22"/>
    <mergeCell ref="A23:G23"/>
    <mergeCell ref="A24:G24"/>
    <mergeCell ref="A25:G25"/>
    <mergeCell ref="A26:H26"/>
    <mergeCell ref="A40:H40"/>
    <mergeCell ref="A32:G32"/>
    <mergeCell ref="A34:H34"/>
    <mergeCell ref="A36:A38"/>
    <mergeCell ref="B36:F36"/>
    <mergeCell ref="G36:G38"/>
    <mergeCell ref="H36:H38"/>
    <mergeCell ref="B37:B38"/>
    <mergeCell ref="C37:F38"/>
    <mergeCell ref="F45:G46"/>
    <mergeCell ref="H45:H46"/>
    <mergeCell ref="A41:H41"/>
    <mergeCell ref="A42:H42"/>
    <mergeCell ref="A43:H43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93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 ORÇAMENTÁRIA</vt:lpstr>
      <vt:lpstr>CRONOGRAMA F.F.</vt:lpstr>
      <vt:lpstr>COMPOSIÇÃO DE BDI</vt:lpstr>
      <vt:lpstr>'COMPOSIÇÃO DE BDI'!Area_de_impressao</vt:lpstr>
      <vt:lpstr>'CRONOGRAMA F.F.'!Area_de_impressao</vt:lpstr>
      <vt:lpstr>'PLANILHA ORÇAMENTÁRIA'!Area_de_impressao</vt:lpstr>
      <vt:lpstr>'COMPOSIÇÃO DE BDI'!Titulos_de_impressao</vt:lpstr>
      <vt:lpstr>'PLANILHA ORÇAMENTÁRIA'!Titulos_de_impressao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</dc:creator>
  <cp:lastModifiedBy>Caio Corrêa Canellas</cp:lastModifiedBy>
  <cp:revision/>
  <cp:lastPrinted>2022-06-03T13:38:19Z</cp:lastPrinted>
  <dcterms:created xsi:type="dcterms:W3CDTF">2016-11-11T02:20:47Z</dcterms:created>
  <dcterms:modified xsi:type="dcterms:W3CDTF">2022-06-03T13:38:20Z</dcterms:modified>
</cp:coreProperties>
</file>